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титу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<sst xmlns="http://schemas.openxmlformats.org/spreadsheetml/2006/main" count="421" uniqueCount="230">
  <si>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</si>
  <si>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</si>
  <si>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</si>
  <si>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</si>
  <si>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</si>
  <si>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</si>
  <si>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</si>
  <si>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</si>
  <si>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</si>
  <si>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</si>
  <si>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</si>
  <si>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</si>
  <si>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</si>
  <si>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</si>
  <si>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ЗАТВЕРДЖУЮ</t>
  </si>
  <si>
    <t>Донбаська державна машинобудівна академія</t>
  </si>
  <si>
    <t>С</t>
  </si>
  <si>
    <t>К</t>
  </si>
  <si>
    <t>Всього</t>
  </si>
  <si>
    <t>Ректор __________________</t>
  </si>
  <si>
    <t>Н</t>
  </si>
  <si>
    <t>Триместр</t>
  </si>
  <si>
    <t>Дипломне проектування</t>
  </si>
  <si>
    <t>Д</t>
  </si>
  <si>
    <t>Практика</t>
  </si>
  <si>
    <t>Міністерство освіти і науки України</t>
  </si>
  <si>
    <t>/С</t>
  </si>
  <si>
    <t>V</t>
  </si>
  <si>
    <t>IV</t>
  </si>
  <si>
    <t>III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</si>
  <si>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</si>
  <si>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</si>
  <si>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</si>
  <si>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</si>
  <si>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Виконання дипломн. проекту</t>
  </si>
  <si>
    <t>Настановна та екзаменаційна сесія</t>
  </si>
  <si>
    <t>I. Графік навчального процесу</t>
  </si>
  <si>
    <t>на основі ОПП молодшого спеціаліста за спеціальностями: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</si>
  <si>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</si>
  <si>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</si>
  <si>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-</t>
  </si>
  <si>
    <t>С/Н</t>
  </si>
  <si>
    <t>Канікули</t>
  </si>
  <si>
    <t>5.020101 "Діловодство"</t>
  </si>
  <si>
    <t>5.050202"Організація виробництва"</t>
  </si>
  <si>
    <t>5.050203"Організація обслуговування населення"</t>
  </si>
  <si>
    <t>5.050205 "Організація обслуговування на транспорт"</t>
  </si>
  <si>
    <t>5.050304 "Організація заготівель і товарознавство сільскогосподарської продукції"</t>
  </si>
  <si>
    <t xml:space="preserve">         </t>
  </si>
  <si>
    <t>№ п/п</t>
  </si>
  <si>
    <t>НАЗВА ДИСЦИПЛІН</t>
  </si>
  <si>
    <t>Триместровий контроль</t>
  </si>
  <si>
    <t>Курсові роботи</t>
  </si>
  <si>
    <t>Кредити ECTS</t>
  </si>
  <si>
    <t>Години</t>
  </si>
  <si>
    <t>Кількість аудиторних годин по курсах і триместрах</t>
  </si>
  <si>
    <t>Загальний обсяг</t>
  </si>
  <si>
    <t>Аудиторні</t>
  </si>
  <si>
    <t>Сам.робота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</si>
  <si>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</si>
  <si>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</si>
  <si>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</si>
  <si>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</si>
  <si>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</si>
  <si>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</si>
  <si>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3 курс</t>
  </si>
  <si>
    <t>4  курс</t>
  </si>
  <si>
    <t>5 курс</t>
  </si>
  <si>
    <t>наставна</t>
  </si>
  <si>
    <t>1а</t>
  </si>
  <si>
    <t>на базі ВНЗ 1 рівня</t>
  </si>
  <si>
    <t>на базі академії</t>
  </si>
  <si>
    <t>2а</t>
  </si>
  <si>
    <t>4а</t>
  </si>
  <si>
    <t>5а</t>
  </si>
  <si>
    <t>5б</t>
  </si>
  <si>
    <t>6а</t>
  </si>
  <si>
    <t>6б</t>
  </si>
  <si>
    <t>7а</t>
  </si>
  <si>
    <t>7б</t>
  </si>
  <si>
    <t>Соціологія</t>
  </si>
  <si>
    <t>8а</t>
  </si>
  <si>
    <t>8б</t>
  </si>
  <si>
    <t>Разом:</t>
  </si>
  <si>
    <t>Разом: у т.ч. на базі ВНЗ 1 рівня</t>
  </si>
  <si>
    <t>Разом по Ц П-Н З.-ЕК. П.: на базі академії</t>
  </si>
  <si>
    <t>Перезарахування на базі ВНЗ 1-го рівня</t>
  </si>
  <si>
    <t>Економіко-математичні методи та моделі (економетрика)</t>
  </si>
  <si>
    <t>9</t>
  </si>
  <si>
    <t>Інформатика</t>
  </si>
  <si>
    <t>Макроекономіка</t>
  </si>
  <si>
    <t>Математика для менеджерів:</t>
  </si>
  <si>
    <t>на базі академії (ВМ)</t>
  </si>
  <si>
    <t>на базі академії (ТЙіМС)</t>
  </si>
  <si>
    <t>Політична економія</t>
  </si>
  <si>
    <t>Мікроекономіка</t>
  </si>
  <si>
    <t>Екологія</t>
  </si>
  <si>
    <t>Національна економіка</t>
  </si>
  <si>
    <t>Бухгалтерський облік</t>
  </si>
  <si>
    <t>10</t>
  </si>
  <si>
    <t>Державне та регіональне управління</t>
  </si>
  <si>
    <t>Економіка підприємства</t>
  </si>
  <si>
    <t>Економіка праці й соціально-трудові відносини</t>
  </si>
  <si>
    <t>12</t>
  </si>
  <si>
    <t xml:space="preserve">Контролінг </t>
  </si>
  <si>
    <t>7</t>
  </si>
  <si>
    <t>на базі академії:</t>
  </si>
  <si>
    <t>Теорія організації</t>
  </si>
  <si>
    <t>Основи менеджменту та адміністрування</t>
  </si>
  <si>
    <t>Менеджмент (курсова робота)</t>
  </si>
  <si>
    <t>Самоменеджмент</t>
  </si>
  <si>
    <t>Операційний менеджмент</t>
  </si>
  <si>
    <t>Операційний менеджмент (курсова робота)</t>
  </si>
  <si>
    <t>14</t>
  </si>
  <si>
    <t>Управління персоналом</t>
  </si>
  <si>
    <t>Управління інноваціями</t>
  </si>
  <si>
    <t>Стратегічний менеджмент</t>
  </si>
  <si>
    <t>Стратегічний менеджмент (курсова робота)</t>
  </si>
  <si>
    <t>Основи маркетингу</t>
  </si>
  <si>
    <t>11а</t>
  </si>
  <si>
    <t>11б</t>
  </si>
  <si>
    <t>11в</t>
  </si>
  <si>
    <t>Основи маркетингу (курсова робота)</t>
  </si>
  <si>
    <t>13</t>
  </si>
  <si>
    <t>14а</t>
  </si>
  <si>
    <t>14б</t>
  </si>
  <si>
    <t>Фінанси підприємств</t>
  </si>
  <si>
    <t>Маркетинг машинобудівного виробництва</t>
  </si>
  <si>
    <t>Менеджмент машинобудівного виробництва</t>
  </si>
  <si>
    <t>Методи прийняття управлінських рішень</t>
  </si>
  <si>
    <t>Міжнародний менеджмент</t>
  </si>
  <si>
    <t>Міжнародна економіка</t>
  </si>
  <si>
    <t>Міжнародний маркетинг</t>
  </si>
  <si>
    <t>Регіонально-адміністративний менеджмент</t>
  </si>
  <si>
    <t>Ризик менеджмент</t>
  </si>
  <si>
    <t>Товарно-інноваційна політика</t>
  </si>
  <si>
    <t>Управління попитом</t>
  </si>
  <si>
    <t>Захист  дипломної роботи бакалавра</t>
  </si>
  <si>
    <t>ЗАГАЛЬНА КІЛЬКІСТЬ ГОДИН ЗА ПЕРЕХІДНИМ ПЛАНОМ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</si>
  <si>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</si>
  <si>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</si>
  <si>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</si>
  <si>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Контрольні роботи</t>
  </si>
  <si>
    <t>Справка</t>
  </si>
  <si>
    <t>12+20+8</t>
  </si>
  <si>
    <t>ЗАГАЛЬНА КІЛЬКІСТЬ ГОДИН</t>
  </si>
  <si>
    <t xml:space="preserve">на базі академії </t>
  </si>
  <si>
    <t>Логістика</t>
  </si>
  <si>
    <t>в триместрі</t>
  </si>
  <si>
    <t>0</t>
  </si>
  <si>
    <t>4</t>
  </si>
  <si>
    <t>10+20+10</t>
  </si>
  <si>
    <t xml:space="preserve">Строк навчання - 3 роки </t>
  </si>
  <si>
    <t>1.1 Гуманітарні та соціально-економічні дисципліни</t>
  </si>
  <si>
    <t>2б</t>
  </si>
  <si>
    <t>4б</t>
  </si>
  <si>
    <t>12а</t>
  </si>
  <si>
    <t>12б</t>
  </si>
  <si>
    <t>17а</t>
  </si>
  <si>
    <t>17б</t>
  </si>
  <si>
    <r>
      <t>______________(</t>
    </r>
    <r>
      <rPr>
        <u val="single"/>
        <sz val="14"/>
        <rFont val="Times New Roman"/>
        <family val="1"/>
      </rPr>
      <t>Ковальов В.Д.)</t>
    </r>
  </si>
  <si>
    <t>2а1</t>
  </si>
  <si>
    <t>ісп</t>
  </si>
  <si>
    <t>зал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</si>
  <si>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</si>
  <si>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</si>
  <si>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</si>
  <si>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Філософія</t>
  </si>
  <si>
    <t xml:space="preserve"> 1 ОБОВ'ЯЗКОВІ НАВЧАЛЬНІ ДИСЦИПЛІНИ</t>
  </si>
  <si>
    <t>1.3 Дисципліни професійної підготовки</t>
  </si>
  <si>
    <t>2 ДИСЦИПЛІНИ ВІЛЬНОГО ВИБОРУ</t>
  </si>
  <si>
    <t>Культурологія</t>
  </si>
  <si>
    <t>Правознавство</t>
  </si>
  <si>
    <t>Українська та зарубіжна культура</t>
  </si>
  <si>
    <t>Етика</t>
  </si>
  <si>
    <t>5а1</t>
  </si>
  <si>
    <t>5а2</t>
  </si>
  <si>
    <t>Основи охорони праці та безпека життедіяльності</t>
  </si>
  <si>
    <t>Безпека життєдіяльності на базі ВНЗ 1 рівня</t>
  </si>
  <si>
    <t xml:space="preserve">Основи охорони праці </t>
  </si>
  <si>
    <t>Теорія економічного аналізу</t>
  </si>
  <si>
    <t>2.3. Дисципліни професійної підготовки (Менеджмент і бізнес-адміністрування)</t>
  </si>
  <si>
    <t>2.3. Дисципліни професійної підготовки (Логістика)</t>
  </si>
  <si>
    <t>Функціональна логістика</t>
  </si>
  <si>
    <t>Управління комерційною діяльністю</t>
  </si>
  <si>
    <t>Логістична інфроструктура</t>
  </si>
  <si>
    <t xml:space="preserve">Міжнародна економічна інтеграція. </t>
  </si>
  <si>
    <t>Міжнародна політика зарубіжних країн</t>
  </si>
  <si>
    <t>4в</t>
  </si>
  <si>
    <t>Разом</t>
  </si>
  <si>
    <t>2.3. Спеціалізація  "Менеджмент зовнішньоекономічної діяльності"</t>
  </si>
  <si>
    <t>Теорія проектного аналізу</t>
  </si>
  <si>
    <t>Організація підприємницької діяльності</t>
  </si>
  <si>
    <t>Організація підприємницької діяльності (курсова робота)</t>
  </si>
  <si>
    <t>"___" ____________ 2016 р.</t>
  </si>
  <si>
    <t>галузь знань: 07 Управління та  адміністрування</t>
  </si>
  <si>
    <t xml:space="preserve">спеціальність: 073 "Менеджмент" </t>
  </si>
  <si>
    <t>спеціалізація:  "Менеджмент організацій і адміністрування"</t>
  </si>
  <si>
    <t>Менеджмент і бізнес - адміністрування</t>
  </si>
  <si>
    <t xml:space="preserve"> Менеджмент зовнішньоекономічної діяльності</t>
  </si>
  <si>
    <t>Електронна комерція</t>
  </si>
  <si>
    <t>3а</t>
  </si>
  <si>
    <t>3б</t>
  </si>
  <si>
    <t>аб</t>
  </si>
  <si>
    <t>5в</t>
  </si>
  <si>
    <t>6в</t>
  </si>
  <si>
    <t>8в</t>
  </si>
  <si>
    <t>13а</t>
  </si>
  <si>
    <t>13б</t>
  </si>
  <si>
    <t>20а</t>
  </si>
  <si>
    <t>20б</t>
  </si>
  <si>
    <t>26а</t>
  </si>
  <si>
    <t>26б</t>
  </si>
  <si>
    <t>Правознавство (адміністративне, трудове, господарське)</t>
  </si>
  <si>
    <t xml:space="preserve">форма навчання:   заочна </t>
  </si>
  <si>
    <t>Зовнішньоекономічна діяльність</t>
  </si>
  <si>
    <t>Основи логістики</t>
  </si>
  <si>
    <t>Основи логістики  (курсова робота)</t>
  </si>
  <si>
    <t xml:space="preserve"> Фінанси, гроші і кредит</t>
  </si>
  <si>
    <t>Кваліфікація: фахівнць з менеджменту</t>
  </si>
  <si>
    <t xml:space="preserve">Іноземна мова (за професійним спрямуванням) </t>
  </si>
  <si>
    <t>1.2 Дисципліни природничо-наукової (фундаментальної ) підготовки</t>
  </si>
  <si>
    <t>2.1 Соціально-гуманітарні (факультативні) дисципліни</t>
  </si>
  <si>
    <t>2.3 Дисципліни професійної підготовки</t>
  </si>
  <si>
    <t>Н/</t>
  </si>
  <si>
    <t>ЗД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</si>
  <si>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</si>
  <si>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ІІІ.  ДЕРЖАВНА АТЕСТАЦІЯ</t>
  </si>
  <si>
    <t>Захист дипломного проекту</t>
  </si>
  <si>
    <t>3. ДЕРЖАВНА АТЕСТАЦІЯ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</si>
</sst>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-;\-* #,##0_-;\ &quot;&quot;_-;_-@_-"/>
    <numFmt numFmtId="173" formatCode="#,##0;\-* #,##0_-;\ &quot;&quot;_-;_-@_-"/>
    <numFmt numFmtId="174" formatCode="0.0"/>
    <numFmt numFmtId="175" formatCode="#,##0.0;\-* #,##0.0_-;\ &quot;&quot;_-;_-@_-"/>
    <numFmt numFmtId="176" formatCode="#,##0.0_-;\-* #,##0.0_-;\ &quot;&quot;_-;_-@_-"/>
    <numFmt numFmtId="177" formatCode="#,##0.00;\-* #,##0.00_-;\ &quot;&quot;_-;_-@_-"/>
    <numFmt numFmtId="178" formatCode="0.0000"/>
    <numFmt numFmtId="179" formatCode="[$-FC19]d\ mmmm\ yyyy\ &quot;г.&quot;"/>
    <numFmt numFmtId="180" formatCode="#,##0.0_ ;\-#,##0.0\ "/>
    <numFmt numFmtId="181" formatCode="#,##0_ ;\-#,##0\ "/>
    <numFmt numFmtId="182" formatCode="#,##0_-;\-* #,##0_-;\ _-;_-@_-"/>
    <numFmt numFmtId="183" formatCode="#,##0;\-* #,##0_-;\ _-;_-@_-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53" applyFont="1">
      <alignment/>
      <protection/>
    </xf>
    <xf numFmtId="0" fontId="13" fillId="0" borderId="0" xfId="53" applyFont="1">
      <alignment/>
      <protection/>
    </xf>
    <xf numFmtId="0" fontId="10" fillId="0" borderId="0" xfId="53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 vertical="center" textRotation="90"/>
      <protection/>
    </xf>
    <xf numFmtId="173" fontId="2" fillId="0" borderId="14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/>
      <protection/>
    </xf>
    <xf numFmtId="172" fontId="2" fillId="0" borderId="17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172" fontId="25" fillId="0" borderId="0" xfId="0" applyNumberFormat="1" applyFont="1" applyFill="1" applyBorder="1" applyAlignment="1" applyProtection="1">
      <alignment horizontal="left" vertical="center" wrapText="1"/>
      <protection/>
    </xf>
    <xf numFmtId="172" fontId="25" fillId="0" borderId="0" xfId="0" applyNumberFormat="1" applyFont="1" applyFill="1" applyBorder="1" applyAlignment="1" applyProtection="1">
      <alignment vertical="center"/>
      <protection/>
    </xf>
    <xf numFmtId="172" fontId="25" fillId="0" borderId="0" xfId="0" applyNumberFormat="1" applyFont="1" applyFill="1" applyBorder="1" applyAlignment="1" applyProtection="1">
      <alignment vertical="center" wrapText="1"/>
      <protection/>
    </xf>
    <xf numFmtId="172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2" fontId="26" fillId="0" borderId="0" xfId="0" applyNumberFormat="1" applyFont="1" applyFill="1" applyBorder="1" applyAlignment="1" applyProtection="1">
      <alignment vertical="center" wrapText="1"/>
      <protection/>
    </xf>
    <xf numFmtId="173" fontId="2" fillId="0" borderId="19" xfId="0" applyNumberFormat="1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73" fontId="2" fillId="0" borderId="21" xfId="0" applyNumberFormat="1" applyFont="1" applyFill="1" applyBorder="1" applyAlignment="1" applyProtection="1">
      <alignment horizontal="center" vertical="center" textRotation="90"/>
      <protection/>
    </xf>
    <xf numFmtId="172" fontId="2" fillId="0" borderId="15" xfId="0" applyNumberFormat="1" applyFont="1" applyFill="1" applyBorder="1" applyAlignment="1" applyProtection="1">
      <alignment horizontal="center" vertical="center" textRotation="90" wrapText="1" shrinkToFit="1"/>
      <protection/>
    </xf>
    <xf numFmtId="172" fontId="2" fillId="0" borderId="22" xfId="0" applyNumberFormat="1" applyFont="1" applyFill="1" applyBorder="1" applyAlignment="1" applyProtection="1">
      <alignment horizontal="center" vertical="center" textRotation="90" wrapText="1" shrinkToFit="1"/>
      <protection/>
    </xf>
    <xf numFmtId="173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172" fontId="2" fillId="32" borderId="25" xfId="0" applyNumberFormat="1" applyFont="1" applyFill="1" applyBorder="1" applyAlignment="1" applyProtection="1">
      <alignment vertical="center"/>
      <protection/>
    </xf>
    <xf numFmtId="0" fontId="2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172" fontId="2" fillId="32" borderId="27" xfId="0" applyNumberFormat="1" applyFont="1" applyFill="1" applyBorder="1" applyAlignment="1" applyProtection="1">
      <alignment vertical="center"/>
      <protection/>
    </xf>
    <xf numFmtId="1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>
      <alignment horizontal="center" vertical="center" wrapText="1"/>
    </xf>
    <xf numFmtId="172" fontId="2" fillId="32" borderId="28" xfId="0" applyNumberFormat="1" applyFont="1" applyFill="1" applyBorder="1" applyAlignment="1">
      <alignment horizontal="center" vertical="center" wrapText="1"/>
    </xf>
    <xf numFmtId="1" fontId="2" fillId="32" borderId="29" xfId="0" applyNumberFormat="1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horizontal="right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0" fontId="6" fillId="32" borderId="31" xfId="0" applyNumberFormat="1" applyFont="1" applyFill="1" applyBorder="1" applyAlignment="1" applyProtection="1">
      <alignment vertical="center"/>
      <protection/>
    </xf>
    <xf numFmtId="0" fontId="6" fillId="32" borderId="14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1" fontId="2" fillId="32" borderId="35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 applyProtection="1">
      <alignment horizontal="right" vertical="center"/>
      <protection/>
    </xf>
    <xf numFmtId="0" fontId="6" fillId="32" borderId="16" xfId="0" applyNumberFormat="1" applyFont="1" applyFill="1" applyBorder="1" applyAlignment="1" applyProtection="1">
      <alignment horizontal="right" vertical="center"/>
      <protection/>
    </xf>
    <xf numFmtId="0" fontId="6" fillId="32" borderId="14" xfId="0" applyNumberFormat="1" applyFont="1" applyFill="1" applyBorder="1" applyAlignment="1" applyProtection="1">
      <alignment vertical="center"/>
      <protection/>
    </xf>
    <xf numFmtId="0" fontId="6" fillId="32" borderId="36" xfId="0" applyNumberFormat="1" applyFont="1" applyFill="1" applyBorder="1" applyAlignment="1" applyProtection="1">
      <alignment horizontal="center" vertical="center"/>
      <protection/>
    </xf>
    <xf numFmtId="172" fontId="2" fillId="32" borderId="13" xfId="0" applyNumberFormat="1" applyFont="1" applyFill="1" applyBorder="1" applyAlignment="1" applyProtection="1">
      <alignment vertical="center"/>
      <protection/>
    </xf>
    <xf numFmtId="172" fontId="2" fillId="32" borderId="15" xfId="0" applyNumberFormat="1" applyFont="1" applyFill="1" applyBorder="1" applyAlignment="1" applyProtection="1">
      <alignment vertical="center"/>
      <protection/>
    </xf>
    <xf numFmtId="0" fontId="2" fillId="32" borderId="3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172" fontId="2" fillId="32" borderId="25" xfId="0" applyNumberFormat="1" applyFont="1" applyFill="1" applyBorder="1" applyAlignment="1" applyProtection="1">
      <alignment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" fontId="2" fillId="32" borderId="39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2" fillId="32" borderId="24" xfId="0" applyNumberFormat="1" applyFont="1" applyFill="1" applyBorder="1" applyAlignment="1" applyProtection="1">
      <alignment horizontal="left" vertical="center" wrapText="1"/>
      <protection/>
    </xf>
    <xf numFmtId="0" fontId="6" fillId="32" borderId="40" xfId="0" applyFont="1" applyFill="1" applyBorder="1" applyAlignment="1">
      <alignment horizontal="center" vertical="center" wrapText="1"/>
    </xf>
    <xf numFmtId="174" fontId="2" fillId="32" borderId="35" xfId="0" applyNumberFormat="1" applyFont="1" applyFill="1" applyBorder="1" applyAlignment="1" applyProtection="1">
      <alignment horizontal="center" vertical="center"/>
      <protection/>
    </xf>
    <xf numFmtId="1" fontId="2" fillId="32" borderId="41" xfId="0" applyNumberFormat="1" applyFont="1" applyFill="1" applyBorder="1" applyAlignment="1" applyProtection="1">
      <alignment horizontal="center" vertical="center"/>
      <protection/>
    </xf>
    <xf numFmtId="1" fontId="2" fillId="32" borderId="32" xfId="0" applyNumberFormat="1" applyFont="1" applyFill="1" applyBorder="1" applyAlignment="1" applyProtection="1">
      <alignment horizontal="center" vertical="center"/>
      <protection/>
    </xf>
    <xf numFmtId="1" fontId="2" fillId="32" borderId="33" xfId="0" applyNumberFormat="1" applyFont="1" applyFill="1" applyBorder="1" applyAlignment="1" applyProtection="1">
      <alignment horizontal="center" vertical="center"/>
      <protection/>
    </xf>
    <xf numFmtId="1" fontId="2" fillId="32" borderId="34" xfId="0" applyNumberFormat="1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44" xfId="0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vertical="center" wrapText="1"/>
    </xf>
    <xf numFmtId="174" fontId="2" fillId="32" borderId="24" xfId="0" applyNumberFormat="1" applyFont="1" applyFill="1" applyBorder="1" applyAlignment="1" applyProtection="1">
      <alignment horizontal="center" vertical="center"/>
      <protection/>
    </xf>
    <xf numFmtId="1" fontId="2" fillId="32" borderId="45" xfId="0" applyNumberFormat="1" applyFont="1" applyFill="1" applyBorder="1" applyAlignment="1" applyProtection="1">
      <alignment horizontal="center" vertical="center"/>
      <protection/>
    </xf>
    <xf numFmtId="1" fontId="2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44" xfId="0" applyFont="1" applyFill="1" applyBorder="1" applyAlignment="1">
      <alignment horizontal="center" vertical="center" wrapText="1"/>
    </xf>
    <xf numFmtId="49" fontId="6" fillId="32" borderId="38" xfId="0" applyNumberFormat="1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175" fontId="2" fillId="32" borderId="46" xfId="0" applyNumberFormat="1" applyFont="1" applyFill="1" applyBorder="1" applyAlignment="1" applyProtection="1">
      <alignment horizontal="center" vertical="center"/>
      <protection/>
    </xf>
    <xf numFmtId="0" fontId="6" fillId="32" borderId="14" xfId="0" applyNumberFormat="1" applyFont="1" applyFill="1" applyBorder="1" applyAlignment="1" applyProtection="1">
      <alignment vertical="center"/>
      <protection/>
    </xf>
    <xf numFmtId="0" fontId="6" fillId="32" borderId="24" xfId="0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left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horizontal="left" vertical="center" wrapText="1"/>
    </xf>
    <xf numFmtId="0" fontId="6" fillId="32" borderId="47" xfId="0" applyNumberFormat="1" applyFont="1" applyFill="1" applyBorder="1" applyAlignment="1" applyProtection="1">
      <alignment horizontal="center" vertical="center"/>
      <protection/>
    </xf>
    <xf numFmtId="174" fontId="2" fillId="32" borderId="48" xfId="0" applyNumberFormat="1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 wrapText="1"/>
    </xf>
    <xf numFmtId="0" fontId="24" fillId="32" borderId="33" xfId="0" applyFont="1" applyFill="1" applyBorder="1" applyAlignment="1">
      <alignment horizontal="center" vertical="center" wrapText="1"/>
    </xf>
    <xf numFmtId="0" fontId="24" fillId="32" borderId="34" xfId="0" applyFont="1" applyFill="1" applyBorder="1" applyAlignment="1">
      <alignment horizontal="center" vertical="center" wrapText="1"/>
    </xf>
    <xf numFmtId="0" fontId="15" fillId="32" borderId="40" xfId="0" applyNumberFormat="1" applyFont="1" applyFill="1" applyBorder="1" applyAlignment="1" applyProtection="1">
      <alignment horizontal="center" vertical="center"/>
      <protection/>
    </xf>
    <xf numFmtId="0" fontId="15" fillId="32" borderId="35" xfId="0" applyNumberFormat="1" applyFont="1" applyFill="1" applyBorder="1" applyAlignment="1" applyProtection="1">
      <alignment horizontal="left" vertical="center"/>
      <protection/>
    </xf>
    <xf numFmtId="0" fontId="15" fillId="32" borderId="50" xfId="0" applyNumberFormat="1" applyFont="1" applyFill="1" applyBorder="1" applyAlignment="1" applyProtection="1">
      <alignment horizontal="center" vertical="center"/>
      <protection/>
    </xf>
    <xf numFmtId="0" fontId="15" fillId="32" borderId="38" xfId="0" applyNumberFormat="1" applyFont="1" applyFill="1" applyBorder="1" applyAlignment="1" applyProtection="1">
      <alignment horizontal="left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51" xfId="0" applyNumberFormat="1" applyFont="1" applyFill="1" applyBorder="1" applyAlignment="1" applyProtection="1">
      <alignment vertical="center"/>
      <protection/>
    </xf>
    <xf numFmtId="0" fontId="6" fillId="32" borderId="52" xfId="0" applyNumberFormat="1" applyFont="1" applyFill="1" applyBorder="1" applyAlignment="1" applyProtection="1">
      <alignment horizontal="center" vertical="center"/>
      <protection/>
    </xf>
    <xf numFmtId="172" fontId="2" fillId="32" borderId="40" xfId="0" applyNumberFormat="1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172" fontId="2" fillId="32" borderId="25" xfId="0" applyNumberFormat="1" applyFont="1" applyFill="1" applyBorder="1" applyAlignment="1" applyProtection="1">
      <alignment horizontal="center" vertical="center"/>
      <protection/>
    </xf>
    <xf numFmtId="172" fontId="2" fillId="32" borderId="18" xfId="0" applyNumberFormat="1" applyFont="1" applyFill="1" applyBorder="1" applyAlignment="1" applyProtection="1">
      <alignment vertical="center"/>
      <protection/>
    </xf>
    <xf numFmtId="0" fontId="2" fillId="32" borderId="25" xfId="0" applyNumberFormat="1" applyFont="1" applyFill="1" applyBorder="1" applyAlignment="1" applyProtection="1">
      <alignment horizontal="center" vertic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center" vertical="center"/>
      <protection/>
    </xf>
    <xf numFmtId="49" fontId="2" fillId="32" borderId="54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172" fontId="2" fillId="32" borderId="18" xfId="0" applyNumberFormat="1" applyFont="1" applyFill="1" applyBorder="1" applyAlignment="1" applyProtection="1">
      <alignment vertical="center"/>
      <protection/>
    </xf>
    <xf numFmtId="172" fontId="2" fillId="32" borderId="25" xfId="0" applyNumberFormat="1" applyFont="1" applyFill="1" applyBorder="1" applyAlignment="1" applyProtection="1">
      <alignment horizontal="center" vertical="center"/>
      <protection/>
    </xf>
    <xf numFmtId="181" fontId="2" fillId="32" borderId="18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56" xfId="0" applyNumberFormat="1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1" fontId="2" fillId="32" borderId="29" xfId="0" applyNumberFormat="1" applyFont="1" applyFill="1" applyBorder="1" applyAlignment="1">
      <alignment horizontal="center" vertical="center" wrapText="1"/>
    </xf>
    <xf numFmtId="0" fontId="2" fillId="32" borderId="4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39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1" fontId="2" fillId="32" borderId="22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 wrapText="1"/>
    </xf>
    <xf numFmtId="1" fontId="2" fillId="32" borderId="17" xfId="0" applyNumberFormat="1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1" fontId="2" fillId="32" borderId="46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49" fontId="2" fillId="32" borderId="53" xfId="0" applyNumberFormat="1" applyFont="1" applyFill="1" applyBorder="1" applyAlignment="1">
      <alignment horizontal="center" vertical="center" wrapText="1"/>
    </xf>
    <xf numFmtId="174" fontId="2" fillId="32" borderId="44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>
      <alignment horizontal="center" vertical="center"/>
    </xf>
    <xf numFmtId="174" fontId="2" fillId="32" borderId="44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172" fontId="2" fillId="32" borderId="39" xfId="0" applyNumberFormat="1" applyFont="1" applyFill="1" applyBorder="1" applyAlignment="1" applyProtection="1">
      <alignment vertical="center"/>
      <protection/>
    </xf>
    <xf numFmtId="0" fontId="2" fillId="32" borderId="57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29" xfId="0" applyNumberFormat="1" applyFont="1" applyFill="1" applyBorder="1" applyAlignment="1" applyProtection="1">
      <alignment horizontal="center" vertical="center"/>
      <protection/>
    </xf>
    <xf numFmtId="174" fontId="2" fillId="32" borderId="58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59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61" xfId="0" applyNumberFormat="1" applyFont="1" applyFill="1" applyBorder="1" applyAlignment="1">
      <alignment horizontal="center" vertical="center"/>
    </xf>
    <xf numFmtId="1" fontId="2" fillId="32" borderId="47" xfId="0" applyNumberFormat="1" applyFont="1" applyFill="1" applyBorder="1" applyAlignment="1">
      <alignment horizontal="center" vertical="center"/>
    </xf>
    <xf numFmtId="1" fontId="2" fillId="32" borderId="60" xfId="0" applyNumberFormat="1" applyFont="1" applyFill="1" applyBorder="1" applyAlignment="1">
      <alignment horizontal="center" vertical="center"/>
    </xf>
    <xf numFmtId="1" fontId="2" fillId="32" borderId="61" xfId="0" applyNumberFormat="1" applyFont="1" applyFill="1" applyBorder="1" applyAlignment="1">
      <alignment horizontal="center" vertical="center"/>
    </xf>
    <xf numFmtId="174" fontId="2" fillId="32" borderId="46" xfId="0" applyNumberFormat="1" applyFont="1" applyFill="1" applyBorder="1" applyAlignment="1">
      <alignment horizontal="center" vertical="center" wrapText="1"/>
    </xf>
    <xf numFmtId="1" fontId="2" fillId="32" borderId="36" xfId="0" applyNumberFormat="1" applyFont="1" applyFill="1" applyBorder="1" applyAlignment="1">
      <alignment horizontal="center" vertical="center" wrapText="1"/>
    </xf>
    <xf numFmtId="172" fontId="2" fillId="32" borderId="34" xfId="0" applyNumberFormat="1" applyFont="1" applyFill="1" applyBorder="1" applyAlignment="1" applyProtection="1">
      <alignment vertical="center"/>
      <protection/>
    </xf>
    <xf numFmtId="49" fontId="2" fillId="32" borderId="6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56" xfId="0" applyNumberFormat="1" applyFont="1" applyFill="1" applyBorder="1" applyAlignment="1">
      <alignment horizontal="center" vertical="center"/>
    </xf>
    <xf numFmtId="174" fontId="2" fillId="32" borderId="63" xfId="0" applyNumberFormat="1" applyFont="1" applyFill="1" applyBorder="1" applyAlignment="1" applyProtection="1">
      <alignment horizontal="center" vertical="center"/>
      <protection/>
    </xf>
    <xf numFmtId="0" fontId="2" fillId="32" borderId="4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57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49" fontId="2" fillId="32" borderId="29" xfId="0" applyNumberFormat="1" applyFont="1" applyFill="1" applyBorder="1" applyAlignment="1">
      <alignment horizontal="center" vertical="center"/>
    </xf>
    <xf numFmtId="174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16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2" fillId="32" borderId="6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174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2" borderId="25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172" fontId="2" fillId="32" borderId="17" xfId="0" applyNumberFormat="1" applyFont="1" applyFill="1" applyBorder="1" applyAlignment="1" applyProtection="1">
      <alignment vertical="center"/>
      <protection/>
    </xf>
    <xf numFmtId="174" fontId="2" fillId="32" borderId="16" xfId="0" applyNumberFormat="1" applyFont="1" applyFill="1" applyBorder="1" applyAlignment="1">
      <alignment horizontal="center" vertical="center" wrapText="1"/>
    </xf>
    <xf numFmtId="174" fontId="2" fillId="32" borderId="17" xfId="0" applyNumberFormat="1" applyFont="1" applyFill="1" applyBorder="1" applyAlignment="1">
      <alignment horizontal="center" vertical="center" wrapText="1"/>
    </xf>
    <xf numFmtId="174" fontId="2" fillId="32" borderId="36" xfId="0" applyNumberFormat="1" applyFont="1" applyFill="1" applyBorder="1" applyAlignment="1">
      <alignment horizontal="center" vertical="center" wrapText="1"/>
    </xf>
    <xf numFmtId="1" fontId="2" fillId="32" borderId="59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center" wrapText="1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174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32" borderId="54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46" xfId="0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left" vertical="center" wrapText="1"/>
    </xf>
    <xf numFmtId="0" fontId="6" fillId="32" borderId="3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174" fontId="6" fillId="32" borderId="46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 applyProtection="1">
      <alignment horizontal="center" vertical="center"/>
      <protection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left" vertical="center" wrapText="1"/>
    </xf>
    <xf numFmtId="0" fontId="2" fillId="32" borderId="62" xfId="0" applyNumberFormat="1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0" fontId="2" fillId="32" borderId="43" xfId="0" applyNumberFormat="1" applyFont="1" applyFill="1" applyBorder="1" applyAlignment="1">
      <alignment horizontal="center" vertical="center"/>
    </xf>
    <xf numFmtId="172" fontId="2" fillId="32" borderId="28" xfId="0" applyNumberFormat="1" applyFont="1" applyFill="1" applyBorder="1" applyAlignment="1">
      <alignment horizontal="center" vertical="center" wrapText="1"/>
    </xf>
    <xf numFmtId="16" fontId="2" fillId="32" borderId="63" xfId="0" applyNumberFormat="1" applyFont="1" applyFill="1" applyBorder="1" applyAlignment="1">
      <alignment horizontal="center" vertical="center" wrapText="1"/>
    </xf>
    <xf numFmtId="0" fontId="2" fillId="32" borderId="54" xfId="0" applyNumberFormat="1" applyFont="1" applyFill="1" applyBorder="1" applyAlignment="1">
      <alignment horizontal="center" vertical="center"/>
    </xf>
    <xf numFmtId="174" fontId="2" fillId="32" borderId="65" xfId="0" applyNumberFormat="1" applyFont="1" applyFill="1" applyBorder="1" applyAlignment="1" applyProtection="1">
      <alignment horizontal="center" vertical="center"/>
      <protection/>
    </xf>
    <xf numFmtId="172" fontId="2" fillId="32" borderId="54" xfId="0" applyNumberFormat="1" applyFont="1" applyFill="1" applyBorder="1" applyAlignment="1" applyProtection="1">
      <alignment vertical="center"/>
      <protection/>
    </xf>
    <xf numFmtId="172" fontId="2" fillId="32" borderId="43" xfId="0" applyNumberFormat="1" applyFont="1" applyFill="1" applyBorder="1" applyAlignment="1">
      <alignment horizontal="center" vertical="center" wrapText="1"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55" xfId="0" applyNumberFormat="1" applyFont="1" applyFill="1" applyBorder="1" applyAlignment="1" applyProtection="1">
      <alignment horizontal="center" vertical="center"/>
      <protection/>
    </xf>
    <xf numFmtId="0" fontId="6" fillId="32" borderId="54" xfId="0" applyNumberFormat="1" applyFont="1" applyFill="1" applyBorder="1" applyAlignment="1" applyProtection="1">
      <alignment horizontal="center" vertical="center"/>
      <protection/>
    </xf>
    <xf numFmtId="0" fontId="6" fillId="32" borderId="55" xfId="0" applyNumberFormat="1" applyFont="1" applyFill="1" applyBorder="1" applyAlignment="1" applyProtection="1">
      <alignment horizontal="center" vertical="center"/>
      <protection/>
    </xf>
    <xf numFmtId="0" fontId="6" fillId="32" borderId="46" xfId="0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left" vertical="center" wrapText="1"/>
    </xf>
    <xf numFmtId="175" fontId="6" fillId="32" borderId="46" xfId="0" applyNumberFormat="1" applyFont="1" applyFill="1" applyBorder="1" applyAlignment="1" applyProtection="1">
      <alignment horizontal="center" vertical="center"/>
      <protection/>
    </xf>
    <xf numFmtId="1" fontId="6" fillId="32" borderId="66" xfId="0" applyNumberFormat="1" applyFont="1" applyFill="1" applyBorder="1" applyAlignment="1" applyProtection="1">
      <alignment horizontal="center" vertical="center"/>
      <protection/>
    </xf>
    <xf numFmtId="0" fontId="6" fillId="32" borderId="66" xfId="0" applyNumberFormat="1" applyFont="1" applyFill="1" applyBorder="1" applyAlignment="1" applyProtection="1">
      <alignment horizontal="center" vertical="center"/>
      <protection/>
    </xf>
    <xf numFmtId="49" fontId="2" fillId="32" borderId="67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175" fontId="6" fillId="32" borderId="70" xfId="0" applyNumberFormat="1" applyFont="1" applyFill="1" applyBorder="1" applyAlignment="1" applyProtection="1">
      <alignment horizontal="center" vertical="center"/>
      <protection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175" fontId="6" fillId="32" borderId="33" xfId="0" applyNumberFormat="1" applyFont="1" applyFill="1" applyBorder="1" applyAlignment="1" applyProtection="1">
      <alignment horizontal="center" vertical="center"/>
      <protection/>
    </xf>
    <xf numFmtId="1" fontId="6" fillId="32" borderId="33" xfId="0" applyNumberFormat="1" applyFont="1" applyFill="1" applyBorder="1" applyAlignment="1" applyProtection="1">
      <alignment horizontal="center" vertical="center"/>
      <protection/>
    </xf>
    <xf numFmtId="49" fontId="6" fillId="32" borderId="33" xfId="0" applyNumberFormat="1" applyFont="1" applyFill="1" applyBorder="1" applyAlignment="1">
      <alignment horizontal="center" vertical="center" wrapText="1"/>
    </xf>
    <xf numFmtId="49" fontId="6" fillId="32" borderId="53" xfId="0" applyNumberFormat="1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49" fontId="6" fillId="32" borderId="71" xfId="0" applyNumberFormat="1" applyFont="1" applyFill="1" applyBorder="1" applyAlignment="1">
      <alignment horizontal="center" vertical="center" wrapText="1"/>
    </xf>
    <xf numFmtId="0" fontId="6" fillId="32" borderId="71" xfId="0" applyFont="1" applyFill="1" applyBorder="1" applyAlignment="1">
      <alignment horizontal="center" vertical="center" wrapText="1"/>
    </xf>
    <xf numFmtId="174" fontId="6" fillId="32" borderId="71" xfId="0" applyNumberFormat="1" applyFont="1" applyFill="1" applyBorder="1" applyAlignment="1">
      <alignment horizontal="center" vertical="center" wrapText="1"/>
    </xf>
    <xf numFmtId="1" fontId="6" fillId="32" borderId="71" xfId="0" applyNumberFormat="1" applyFont="1" applyFill="1" applyBorder="1" applyAlignment="1" applyProtection="1">
      <alignment horizontal="center" vertical="center"/>
      <protection/>
    </xf>
    <xf numFmtId="1" fontId="6" fillId="32" borderId="71" xfId="0" applyNumberFormat="1" applyFont="1" applyFill="1" applyBorder="1" applyAlignment="1">
      <alignment horizontal="center" vertical="center" wrapText="1"/>
    </xf>
    <xf numFmtId="49" fontId="6" fillId="32" borderId="5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72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172" fontId="2" fillId="32" borderId="23" xfId="0" applyNumberFormat="1" applyFont="1" applyFill="1" applyBorder="1" applyAlignment="1" applyProtection="1">
      <alignment horizontal="center" vertical="center"/>
      <protection/>
    </xf>
    <xf numFmtId="172" fontId="2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>
      <alignment horizontal="center" vertical="center" wrapText="1"/>
    </xf>
    <xf numFmtId="49" fontId="19" fillId="32" borderId="26" xfId="0" applyNumberFormat="1" applyFont="1" applyFill="1" applyBorder="1" applyAlignment="1">
      <alignment horizontal="left" vertical="center" wrapText="1"/>
    </xf>
    <xf numFmtId="0" fontId="6" fillId="32" borderId="57" xfId="0" applyNumberFormat="1" applyFont="1" applyFill="1" applyBorder="1" applyAlignment="1">
      <alignment horizontal="center" vertical="center"/>
    </xf>
    <xf numFmtId="49" fontId="6" fillId="32" borderId="28" xfId="0" applyNumberFormat="1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 vertical="center"/>
    </xf>
    <xf numFmtId="174" fontId="6" fillId="32" borderId="26" xfId="0" applyNumberFormat="1" applyFont="1" applyFill="1" applyBorder="1" applyAlignment="1" applyProtection="1">
      <alignment horizontal="center" vertical="center"/>
      <protection/>
    </xf>
    <xf numFmtId="172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horizontal="center" vertical="center" wrapText="1"/>
    </xf>
    <xf numFmtId="174" fontId="6" fillId="32" borderId="16" xfId="0" applyNumberFormat="1" applyFont="1" applyFill="1" applyBorder="1" applyAlignment="1" applyProtection="1">
      <alignment horizontal="center" vertical="center"/>
      <protection/>
    </xf>
    <xf numFmtId="172" fontId="6" fillId="32" borderId="16" xfId="0" applyNumberFormat="1" applyFont="1" applyFill="1" applyBorder="1" applyAlignment="1" applyProtection="1">
      <alignment horizontal="center" vertical="center"/>
      <protection/>
    </xf>
    <xf numFmtId="49" fontId="6" fillId="32" borderId="16" xfId="0" applyNumberFormat="1" applyFont="1" applyFill="1" applyBorder="1" applyAlignment="1">
      <alignment horizontal="center" vertical="center" wrapText="1"/>
    </xf>
    <xf numFmtId="172" fontId="2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16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center" vertical="center" wrapText="1"/>
    </xf>
    <xf numFmtId="174" fontId="2" fillId="32" borderId="43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>
      <alignment horizontal="center" vertical="center" wrapText="1"/>
    </xf>
    <xf numFmtId="174" fontId="6" fillId="32" borderId="51" xfId="0" applyNumberFormat="1" applyFont="1" applyFill="1" applyBorder="1" applyAlignment="1">
      <alignment horizontal="center" vertical="center" wrapText="1"/>
    </xf>
    <xf numFmtId="172" fontId="6" fillId="32" borderId="71" xfId="0" applyNumberFormat="1" applyFont="1" applyFill="1" applyBorder="1" applyAlignment="1" applyProtection="1">
      <alignment horizontal="center" vertical="center"/>
      <protection/>
    </xf>
    <xf numFmtId="172" fontId="6" fillId="32" borderId="71" xfId="0" applyNumberFormat="1" applyFont="1" applyFill="1" applyBorder="1" applyAlignment="1" applyProtection="1">
      <alignment vertical="center"/>
      <protection/>
    </xf>
    <xf numFmtId="1" fontId="6" fillId="32" borderId="37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>
      <alignment horizontal="left" vertical="center" wrapText="1"/>
    </xf>
    <xf numFmtId="1" fontId="2" fillId="32" borderId="64" xfId="0" applyNumberFormat="1" applyFont="1" applyFill="1" applyBorder="1" applyAlignment="1" applyProtection="1">
      <alignment horizontal="center" vertical="center"/>
      <protection/>
    </xf>
    <xf numFmtId="0" fontId="2" fillId="32" borderId="30" xfId="0" applyFont="1" applyFill="1" applyBorder="1" applyAlignment="1">
      <alignment horizontal="center" vertical="center" wrapText="1"/>
    </xf>
    <xf numFmtId="1" fontId="6" fillId="32" borderId="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7" fillId="0" borderId="43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75" fontId="27" fillId="33" borderId="63" xfId="0" applyNumberFormat="1" applyFont="1" applyFill="1" applyBorder="1" applyAlignment="1" applyProtection="1">
      <alignment horizontal="center" vertical="center"/>
      <protection/>
    </xf>
    <xf numFmtId="1" fontId="27" fillId="0" borderId="54" xfId="0" applyNumberFormat="1" applyFont="1" applyFill="1" applyBorder="1" applyAlignment="1" applyProtection="1">
      <alignment horizontal="center" vertical="center"/>
      <protection/>
    </xf>
    <xf numFmtId="1" fontId="27" fillId="0" borderId="56" xfId="0" applyNumberFormat="1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>
      <alignment vertical="center" wrapText="1"/>
    </xf>
    <xf numFmtId="0" fontId="6" fillId="32" borderId="36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75" fontId="27" fillId="33" borderId="26" xfId="0" applyNumberFormat="1" applyFont="1" applyFill="1" applyBorder="1" applyAlignment="1" applyProtection="1">
      <alignment horizontal="center" vertical="center"/>
      <protection/>
    </xf>
    <xf numFmtId="1" fontId="27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1" fontId="2" fillId="32" borderId="74" xfId="0" applyNumberFormat="1" applyFont="1" applyFill="1" applyBorder="1" applyAlignment="1" applyProtection="1">
      <alignment horizontal="center" vertical="center"/>
      <protection/>
    </xf>
    <xf numFmtId="1" fontId="6" fillId="32" borderId="58" xfId="0" applyNumberFormat="1" applyFont="1" applyFill="1" applyBorder="1" applyAlignment="1" applyProtection="1">
      <alignment horizontal="center" vertical="center"/>
      <protection/>
    </xf>
    <xf numFmtId="0" fontId="2" fillId="32" borderId="6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6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0" fontId="2" fillId="32" borderId="62" xfId="0" applyNumberFormat="1" applyFont="1" applyFill="1" applyBorder="1" applyAlignment="1">
      <alignment horizontal="center" vertical="center" wrapText="1"/>
    </xf>
    <xf numFmtId="49" fontId="2" fillId="32" borderId="56" xfId="0" applyNumberFormat="1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181" fontId="2" fillId="32" borderId="43" xfId="0" applyNumberFormat="1" applyFont="1" applyFill="1" applyBorder="1" applyAlignment="1" applyProtection="1">
      <alignment horizontal="center" vertical="center"/>
      <protection/>
    </xf>
    <xf numFmtId="174" fontId="6" fillId="32" borderId="54" xfId="0" applyNumberFormat="1" applyFont="1" applyFill="1" applyBorder="1" applyAlignment="1" applyProtection="1">
      <alignment horizontal="center" vertical="center"/>
      <protection/>
    </xf>
    <xf numFmtId="172" fontId="6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43" xfId="0" applyFont="1" applyFill="1" applyBorder="1" applyAlignment="1">
      <alignment horizontal="center" vertical="center" wrapText="1"/>
    </xf>
    <xf numFmtId="1" fontId="6" fillId="32" borderId="43" xfId="0" applyNumberFormat="1" applyFont="1" applyFill="1" applyBorder="1" applyAlignment="1" applyProtection="1">
      <alignment horizontal="center" vertical="center"/>
      <protection/>
    </xf>
    <xf numFmtId="172" fontId="6" fillId="32" borderId="43" xfId="0" applyNumberFormat="1" applyFont="1" applyFill="1" applyBorder="1" applyAlignment="1" applyProtection="1">
      <alignment vertical="center"/>
      <protection/>
    </xf>
    <xf numFmtId="49" fontId="6" fillId="32" borderId="43" xfId="0" applyNumberFormat="1" applyFont="1" applyFill="1" applyBorder="1" applyAlignment="1">
      <alignment horizontal="center" vertical="center" wrapText="1"/>
    </xf>
    <xf numFmtId="174" fontId="6" fillId="32" borderId="15" xfId="0" applyNumberFormat="1" applyFont="1" applyFill="1" applyBorder="1" applyAlignment="1" applyProtection="1">
      <alignment horizontal="center" vertical="center"/>
      <protection/>
    </xf>
    <xf numFmtId="181" fontId="6" fillId="32" borderId="16" xfId="0" applyNumberFormat="1" applyFont="1" applyFill="1" applyBorder="1" applyAlignment="1">
      <alignment horizontal="center" vertical="center" wrapText="1"/>
    </xf>
    <xf numFmtId="181" fontId="6" fillId="32" borderId="22" xfId="0" applyNumberFormat="1" applyFont="1" applyFill="1" applyBorder="1" applyAlignment="1">
      <alignment horizontal="center" vertical="center" wrapText="1"/>
    </xf>
    <xf numFmtId="49" fontId="6" fillId="32" borderId="55" xfId="0" applyNumberFormat="1" applyFont="1" applyFill="1" applyBorder="1" applyAlignment="1">
      <alignment horizontal="center" vertical="center" wrapText="1"/>
    </xf>
    <xf numFmtId="181" fontId="6" fillId="32" borderId="46" xfId="0" applyNumberFormat="1" applyFont="1" applyFill="1" applyBorder="1" applyAlignment="1">
      <alignment horizontal="center" vertical="center" wrapText="1"/>
    </xf>
    <xf numFmtId="0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20" xfId="0" applyNumberFormat="1" applyFont="1" applyFill="1" applyBorder="1" applyAlignment="1" applyProtection="1">
      <alignment horizontal="center" vertical="center"/>
      <protection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75" xfId="0" applyNumberFormat="1" applyFont="1" applyFill="1" applyBorder="1" applyAlignment="1">
      <alignment horizontal="left" vertic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39" xfId="0" applyNumberFormat="1" applyFont="1" applyFill="1" applyBorder="1" applyAlignment="1">
      <alignment horizontal="center" vertical="center" wrapText="1"/>
    </xf>
    <xf numFmtId="0" fontId="2" fillId="32" borderId="76" xfId="0" applyNumberFormat="1" applyFont="1" applyFill="1" applyBorder="1" applyAlignment="1">
      <alignment horizontal="left" vertical="center" wrapText="1"/>
    </xf>
    <xf numFmtId="0" fontId="2" fillId="32" borderId="77" xfId="0" applyNumberFormat="1" applyFont="1" applyFill="1" applyBorder="1" applyAlignment="1">
      <alignment horizontal="left" vertical="center" wrapText="1"/>
    </xf>
    <xf numFmtId="0" fontId="2" fillId="32" borderId="51" xfId="0" applyNumberFormat="1" applyFont="1" applyFill="1" applyBorder="1" applyAlignment="1">
      <alignment horizontal="center" vertical="center" wrapText="1"/>
    </xf>
    <xf numFmtId="0" fontId="2" fillId="32" borderId="71" xfId="0" applyNumberFormat="1" applyFont="1" applyFill="1" applyBorder="1" applyAlignment="1">
      <alignment horizontal="center" vertical="center" wrapText="1"/>
    </xf>
    <xf numFmtId="0" fontId="2" fillId="32" borderId="78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wrapText="1"/>
    </xf>
    <xf numFmtId="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30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>
      <alignment horizontal="center" vertical="center"/>
    </xf>
    <xf numFmtId="174" fontId="2" fillId="0" borderId="65" xfId="0" applyNumberFormat="1" applyFont="1" applyFill="1" applyBorder="1" applyAlignment="1">
      <alignment horizontal="center" vertical="center" wrapText="1"/>
    </xf>
    <xf numFmtId="0" fontId="2" fillId="32" borderId="65" xfId="0" applyNumberFormat="1" applyFont="1" applyFill="1" applyBorder="1" applyAlignment="1" applyProtection="1">
      <alignment horizontal="center" vertical="center"/>
      <protection/>
    </xf>
    <xf numFmtId="0" fontId="6" fillId="32" borderId="14" xfId="0" applyNumberFormat="1" applyFont="1" applyFill="1" applyBorder="1" applyAlignment="1" applyProtection="1">
      <alignment horizontal="center" vertical="center"/>
      <protection/>
    </xf>
    <xf numFmtId="172" fontId="6" fillId="32" borderId="15" xfId="0" applyNumberFormat="1" applyFont="1" applyFill="1" applyBorder="1" applyAlignment="1" applyProtection="1">
      <alignment vertical="center"/>
      <protection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 applyProtection="1">
      <alignment horizontal="center" vertical="center"/>
      <protection/>
    </xf>
    <xf numFmtId="0" fontId="6" fillId="32" borderId="22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4" fontId="2" fillId="0" borderId="58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 wrapText="1"/>
    </xf>
    <xf numFmtId="0" fontId="2" fillId="32" borderId="79" xfId="0" applyFont="1" applyFill="1" applyBorder="1" applyAlignment="1">
      <alignment horizontal="center" vertical="center" wrapText="1"/>
    </xf>
    <xf numFmtId="0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80" xfId="0" applyNumberFormat="1" applyFont="1" applyFill="1" applyBorder="1" applyAlignment="1" applyProtection="1">
      <alignment horizontal="center" vertical="center"/>
      <protection/>
    </xf>
    <xf numFmtId="0" fontId="2" fillId="32" borderId="79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>
      <alignment horizontal="left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80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174" fontId="6" fillId="32" borderId="14" xfId="0" applyNumberFormat="1" applyFont="1" applyFill="1" applyBorder="1" applyAlignment="1" applyProtection="1">
      <alignment horizontal="center" vertical="center"/>
      <protection/>
    </xf>
    <xf numFmtId="0" fontId="6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17" xfId="0" applyNumberFormat="1" applyFont="1" applyFill="1" applyBorder="1" applyAlignment="1" applyProtection="1">
      <alignment horizontal="center" vertical="center"/>
      <protection/>
    </xf>
    <xf numFmtId="172" fontId="6" fillId="32" borderId="17" xfId="0" applyNumberFormat="1" applyFont="1" applyFill="1" applyBorder="1" applyAlignment="1" applyProtection="1">
      <alignment vertical="center"/>
      <protection/>
    </xf>
    <xf numFmtId="0" fontId="2" fillId="32" borderId="81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174" fontId="2" fillId="32" borderId="70" xfId="0" applyNumberFormat="1" applyFont="1" applyFill="1" applyBorder="1" applyAlignment="1">
      <alignment horizontal="center" vertical="center" wrapText="1"/>
    </xf>
    <xf numFmtId="1" fontId="2" fillId="32" borderId="70" xfId="0" applyNumberFormat="1" applyFont="1" applyFill="1" applyBorder="1" applyAlignment="1">
      <alignment horizontal="center" vertical="center" wrapText="1"/>
    </xf>
    <xf numFmtId="0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33" xfId="0" applyNumberFormat="1" applyFont="1" applyFill="1" applyBorder="1" applyAlignment="1" applyProtection="1">
      <alignment horizontal="center" vertical="center"/>
      <protection/>
    </xf>
    <xf numFmtId="0" fontId="6" fillId="32" borderId="53" xfId="0" applyNumberFormat="1" applyFont="1" applyFill="1" applyBorder="1" applyAlignment="1" applyProtection="1">
      <alignment horizontal="center" vertical="center"/>
      <protection/>
    </xf>
    <xf numFmtId="0" fontId="6" fillId="32" borderId="71" xfId="0" applyNumberFormat="1" applyFont="1" applyFill="1" applyBorder="1" applyAlignment="1" applyProtection="1">
      <alignment horizontal="center" vertical="center"/>
      <protection/>
    </xf>
    <xf numFmtId="0" fontId="15" fillId="32" borderId="71" xfId="0" applyNumberFormat="1" applyFont="1" applyFill="1" applyBorder="1" applyAlignment="1" applyProtection="1">
      <alignment vertical="center"/>
      <protection/>
    </xf>
    <xf numFmtId="0" fontId="15" fillId="32" borderId="78" xfId="0" applyNumberFormat="1" applyFont="1" applyFill="1" applyBorder="1" applyAlignment="1" applyProtection="1">
      <alignment vertical="center"/>
      <protection/>
    </xf>
    <xf numFmtId="0" fontId="6" fillId="32" borderId="42" xfId="0" applyNumberFormat="1" applyFont="1" applyFill="1" applyBorder="1" applyAlignment="1" applyProtection="1">
      <alignment horizontal="center" vertical="center"/>
      <protection/>
    </xf>
    <xf numFmtId="0" fontId="6" fillId="32" borderId="57" xfId="0" applyNumberFormat="1" applyFont="1" applyFill="1" applyBorder="1" applyAlignment="1" applyProtection="1">
      <alignment horizontal="center" vertical="center"/>
      <protection/>
    </xf>
    <xf numFmtId="0" fontId="6" fillId="32" borderId="49" xfId="0" applyNumberFormat="1" applyFont="1" applyFill="1" applyBorder="1" applyAlignment="1" applyProtection="1">
      <alignment horizontal="center" vertical="center"/>
      <protection/>
    </xf>
    <xf numFmtId="0" fontId="6" fillId="32" borderId="82" xfId="0" applyNumberFormat="1" applyFont="1" applyFill="1" applyBorder="1" applyAlignment="1" applyProtection="1">
      <alignment horizontal="center" vertical="center"/>
      <protection/>
    </xf>
    <xf numFmtId="0" fontId="2" fillId="32" borderId="36" xfId="0" applyNumberFormat="1" applyFont="1" applyFill="1" applyBorder="1" applyAlignment="1">
      <alignment horizontal="center" vertical="center"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2" fillId="32" borderId="36" xfId="0" applyNumberFormat="1" applyFont="1" applyFill="1" applyBorder="1" applyAlignment="1">
      <alignment horizontal="center" vertical="center"/>
    </xf>
    <xf numFmtId="174" fontId="2" fillId="32" borderId="46" xfId="0" applyNumberFormat="1" applyFont="1" applyFill="1" applyBorder="1" applyAlignment="1" applyProtection="1">
      <alignment horizontal="center" vertical="center"/>
      <protection/>
    </xf>
    <xf numFmtId="49" fontId="2" fillId="32" borderId="63" xfId="0" applyNumberFormat="1" applyFont="1" applyFill="1" applyBorder="1" applyAlignment="1">
      <alignment horizontal="left" vertical="center" wrapText="1"/>
    </xf>
    <xf numFmtId="49" fontId="2" fillId="32" borderId="79" xfId="0" applyNumberFormat="1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174" fontId="2" fillId="32" borderId="79" xfId="0" applyNumberFormat="1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1" fontId="2" fillId="32" borderId="45" xfId="0" applyNumberFormat="1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49" fontId="2" fillId="32" borderId="62" xfId="0" applyNumberFormat="1" applyFont="1" applyFill="1" applyBorder="1" applyAlignment="1">
      <alignment horizontal="center" vertical="center" wrapText="1"/>
    </xf>
    <xf numFmtId="180" fontId="2" fillId="32" borderId="65" xfId="0" applyNumberFormat="1" applyFont="1" applyFill="1" applyBorder="1" applyAlignment="1" applyProtection="1">
      <alignment horizontal="center" vertical="center"/>
      <protection/>
    </xf>
    <xf numFmtId="180" fontId="6" fillId="32" borderId="14" xfId="0" applyNumberFormat="1" applyFont="1" applyFill="1" applyBorder="1" applyAlignment="1" applyProtection="1">
      <alignment horizontal="center" vertical="center"/>
      <protection/>
    </xf>
    <xf numFmtId="181" fontId="6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45" xfId="0" applyNumberFormat="1" applyFont="1" applyFill="1" applyBorder="1" applyAlignment="1" applyProtection="1">
      <alignment horizontal="center" vertical="center"/>
      <protection/>
    </xf>
    <xf numFmtId="0" fontId="2" fillId="32" borderId="12" xfId="0" applyNumberFormat="1" applyFont="1" applyFill="1" applyBorder="1" applyAlignment="1" applyProtection="1">
      <alignment horizontal="center" vertical="center"/>
      <protection/>
    </xf>
    <xf numFmtId="174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45" xfId="0" applyNumberFormat="1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49" fontId="6" fillId="32" borderId="70" xfId="0" applyNumberFormat="1" applyFont="1" applyFill="1" applyBorder="1" applyAlignment="1">
      <alignment vertical="center" wrapText="1"/>
    </xf>
    <xf numFmtId="49" fontId="6" fillId="32" borderId="81" xfId="0" applyNumberFormat="1" applyFont="1" applyFill="1" applyBorder="1" applyAlignment="1">
      <alignment horizontal="center" vertical="center"/>
    </xf>
    <xf numFmtId="49" fontId="6" fillId="32" borderId="68" xfId="0" applyNumberFormat="1" applyFont="1" applyFill="1" applyBorder="1" applyAlignment="1">
      <alignment horizontal="center" vertical="center"/>
    </xf>
    <xf numFmtId="49" fontId="6" fillId="32" borderId="69" xfId="0" applyNumberFormat="1" applyFont="1" applyFill="1" applyBorder="1" applyAlignment="1">
      <alignment horizontal="center" vertical="center"/>
    </xf>
    <xf numFmtId="175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81" xfId="0" applyFont="1" applyFill="1" applyBorder="1" applyAlignment="1">
      <alignment horizontal="center" vertical="center" wrapText="1"/>
    </xf>
    <xf numFmtId="0" fontId="6" fillId="32" borderId="68" xfId="0" applyNumberFormat="1" applyFont="1" applyFill="1" applyBorder="1" applyAlignment="1">
      <alignment horizontal="center" vertical="center" wrapText="1"/>
    </xf>
    <xf numFmtId="1" fontId="6" fillId="32" borderId="69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59" xfId="0" applyNumberFormat="1" applyFont="1" applyFill="1" applyBorder="1" applyAlignment="1">
      <alignment horizontal="center" vertical="center" wrapText="1"/>
    </xf>
    <xf numFmtId="49" fontId="6" fillId="32" borderId="70" xfId="0" applyNumberFormat="1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" fillId="32" borderId="82" xfId="0" applyFont="1" applyFill="1" applyBorder="1" applyAlignment="1">
      <alignment horizontal="center" vertical="center" wrapText="1"/>
    </xf>
    <xf numFmtId="0" fontId="6" fillId="32" borderId="6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1" fontId="2" fillId="32" borderId="54" xfId="0" applyNumberFormat="1" applyFont="1" applyFill="1" applyBorder="1" applyAlignment="1" applyProtection="1">
      <alignment horizontal="center" vertical="center"/>
      <protection/>
    </xf>
    <xf numFmtId="1" fontId="2" fillId="32" borderId="56" xfId="0" applyNumberFormat="1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 applyProtection="1">
      <alignment vertical="center"/>
      <protection/>
    </xf>
    <xf numFmtId="0" fontId="6" fillId="32" borderId="16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0" fontId="6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79" xfId="0" applyNumberFormat="1" applyFont="1" applyFill="1" applyBorder="1" applyAlignment="1">
      <alignment horizontal="left" vertical="center" wrapText="1"/>
    </xf>
    <xf numFmtId="0" fontId="2" fillId="32" borderId="7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33" xfId="0" applyNumberFormat="1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1" fontId="2" fillId="32" borderId="33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left" vertical="center" wrapText="1"/>
    </xf>
    <xf numFmtId="0" fontId="2" fillId="32" borderId="32" xfId="0" applyNumberFormat="1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left" vertical="center" wrapText="1"/>
    </xf>
    <xf numFmtId="0" fontId="2" fillId="32" borderId="49" xfId="0" applyNumberFormat="1" applyFont="1" applyFill="1" applyBorder="1" applyAlignment="1">
      <alignment horizontal="center" vertical="center"/>
    </xf>
    <xf numFmtId="49" fontId="2" fillId="32" borderId="33" xfId="0" applyNumberFormat="1" applyFont="1" applyFill="1" applyBorder="1" applyAlignment="1">
      <alignment horizontal="center" vertical="center"/>
    </xf>
    <xf numFmtId="0" fontId="2" fillId="32" borderId="71" xfId="0" applyNumberFormat="1" applyFont="1" applyFill="1" applyBorder="1" applyAlignment="1">
      <alignment horizontal="center" vertical="center"/>
    </xf>
    <xf numFmtId="49" fontId="2" fillId="32" borderId="71" xfId="0" applyNumberFormat="1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 wrapText="1"/>
    </xf>
    <xf numFmtId="0" fontId="2" fillId="32" borderId="71" xfId="0" applyNumberFormat="1" applyFont="1" applyFill="1" applyBorder="1" applyAlignment="1">
      <alignment horizontal="center" vertical="center" wrapText="1"/>
    </xf>
    <xf numFmtId="1" fontId="2" fillId="32" borderId="71" xfId="0" applyNumberFormat="1" applyFont="1" applyFill="1" applyBorder="1" applyAlignment="1">
      <alignment horizontal="center" vertical="center" wrapText="1"/>
    </xf>
    <xf numFmtId="49" fontId="2" fillId="32" borderId="71" xfId="0" applyNumberFormat="1" applyFont="1" applyFill="1" applyBorder="1" applyAlignment="1">
      <alignment horizontal="center" vertical="center" wrapText="1"/>
    </xf>
    <xf numFmtId="172" fontId="2" fillId="32" borderId="16" xfId="0" applyNumberFormat="1" applyFont="1" applyFill="1" applyBorder="1" applyAlignment="1" applyProtection="1">
      <alignment vertical="center"/>
      <protection/>
    </xf>
    <xf numFmtId="49" fontId="2" fillId="32" borderId="54" xfId="0" applyNumberFormat="1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174" fontId="2" fillId="32" borderId="38" xfId="0" applyNumberFormat="1" applyFont="1" applyFill="1" applyBorder="1" applyAlignment="1" applyProtection="1">
      <alignment horizontal="center" vertical="center"/>
      <protection/>
    </xf>
    <xf numFmtId="174" fontId="2" fillId="32" borderId="15" xfId="0" applyNumberFormat="1" applyFont="1" applyFill="1" applyBorder="1" applyAlignment="1" applyProtection="1">
      <alignment horizontal="center" vertical="center"/>
      <protection/>
    </xf>
    <xf numFmtId="172" fontId="2" fillId="32" borderId="22" xfId="0" applyNumberFormat="1" applyFont="1" applyFill="1" applyBorder="1" applyAlignment="1" applyProtection="1">
      <alignment horizontal="center" vertical="center"/>
      <protection/>
    </xf>
    <xf numFmtId="49" fontId="2" fillId="32" borderId="42" xfId="0" applyNumberFormat="1" applyFont="1" applyFill="1" applyBorder="1" applyAlignment="1">
      <alignment horizontal="center" vertical="center" wrapText="1"/>
    </xf>
    <xf numFmtId="174" fontId="2" fillId="32" borderId="48" xfId="0" applyNumberFormat="1" applyFont="1" applyFill="1" applyBorder="1" applyAlignment="1">
      <alignment horizontal="center" vertical="center" wrapText="1"/>
    </xf>
    <xf numFmtId="0" fontId="15" fillId="32" borderId="46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center" vertical="center"/>
      <protection/>
    </xf>
    <xf numFmtId="0" fontId="6" fillId="32" borderId="51" xfId="0" applyNumberFormat="1" applyFont="1" applyFill="1" applyBorder="1" applyAlignment="1" applyProtection="1">
      <alignment horizontal="center" vertical="center"/>
      <protection/>
    </xf>
    <xf numFmtId="172" fontId="6" fillId="32" borderId="14" xfId="0" applyNumberFormat="1" applyFont="1" applyFill="1" applyBorder="1" applyAlignment="1" applyProtection="1">
      <alignment horizontal="center" vertical="center"/>
      <protection/>
    </xf>
    <xf numFmtId="172" fontId="6" fillId="32" borderId="40" xfId="0" applyNumberFormat="1" applyFont="1" applyFill="1" applyBorder="1" applyAlignment="1" applyProtection="1">
      <alignment horizontal="center" vertical="center"/>
      <protection/>
    </xf>
    <xf numFmtId="175" fontId="6" fillId="32" borderId="24" xfId="0" applyNumberFormat="1" applyFont="1" applyFill="1" applyBorder="1" applyAlignment="1" applyProtection="1">
      <alignment horizontal="center" vertical="center"/>
      <protection/>
    </xf>
    <xf numFmtId="174" fontId="6" fillId="32" borderId="24" xfId="0" applyNumberFormat="1" applyFont="1" applyFill="1" applyBorder="1" applyAlignment="1" applyProtection="1">
      <alignment horizontal="center" vertical="center"/>
      <protection/>
    </xf>
    <xf numFmtId="174" fontId="6" fillId="32" borderId="46" xfId="0" applyNumberFormat="1" applyFont="1" applyFill="1" applyBorder="1" applyAlignment="1">
      <alignment horizontal="center" vertical="center" wrapText="1"/>
    </xf>
    <xf numFmtId="1" fontId="6" fillId="32" borderId="35" xfId="0" applyNumberFormat="1" applyFont="1" applyFill="1" applyBorder="1" applyAlignment="1">
      <alignment horizontal="center" vertical="center" wrapText="1"/>
    </xf>
    <xf numFmtId="174" fontId="6" fillId="32" borderId="70" xfId="0" applyNumberFormat="1" applyFont="1" applyFill="1" applyBorder="1" applyAlignment="1">
      <alignment horizontal="center" vertical="center" wrapText="1"/>
    </xf>
    <xf numFmtId="1" fontId="6" fillId="32" borderId="70" xfId="0" applyNumberFormat="1" applyFont="1" applyFill="1" applyBorder="1" applyAlignment="1">
      <alignment horizontal="center" vertical="center" wrapText="1"/>
    </xf>
    <xf numFmtId="0" fontId="6" fillId="32" borderId="51" xfId="0" applyNumberFormat="1" applyFont="1" applyFill="1" applyBorder="1" applyAlignment="1">
      <alignment horizontal="center" vertical="center"/>
    </xf>
    <xf numFmtId="49" fontId="6" fillId="32" borderId="71" xfId="0" applyNumberFormat="1" applyFont="1" applyFill="1" applyBorder="1" applyAlignment="1">
      <alignment horizontal="center" vertical="center"/>
    </xf>
    <xf numFmtId="49" fontId="6" fillId="32" borderId="52" xfId="0" applyNumberFormat="1" applyFont="1" applyFill="1" applyBorder="1" applyAlignment="1">
      <alignment horizontal="center" vertical="center"/>
    </xf>
    <xf numFmtId="174" fontId="6" fillId="32" borderId="38" xfId="0" applyNumberFormat="1" applyFont="1" applyFill="1" applyBorder="1" applyAlignment="1" applyProtection="1">
      <alignment horizontal="center" vertical="center"/>
      <protection/>
    </xf>
    <xf numFmtId="172" fontId="6" fillId="32" borderId="46" xfId="0" applyNumberFormat="1" applyFont="1" applyFill="1" applyBorder="1" applyAlignment="1" applyProtection="1">
      <alignment horizontal="center" vertical="center"/>
      <protection/>
    </xf>
    <xf numFmtId="1" fontId="6" fillId="32" borderId="52" xfId="0" applyNumberFormat="1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center" vertical="center" wrapText="1"/>
    </xf>
    <xf numFmtId="172" fontId="2" fillId="32" borderId="78" xfId="0" applyNumberFormat="1" applyFont="1" applyFill="1" applyBorder="1" applyAlignment="1" applyProtection="1">
      <alignment vertical="center"/>
      <protection/>
    </xf>
    <xf numFmtId="49" fontId="2" fillId="32" borderId="34" xfId="0" applyNumberFormat="1" applyFont="1" applyFill="1" applyBorder="1" applyAlignment="1">
      <alignment horizontal="center" vertical="center" wrapText="1"/>
    </xf>
    <xf numFmtId="175" fontId="2" fillId="32" borderId="35" xfId="0" applyNumberFormat="1" applyFont="1" applyFill="1" applyBorder="1" applyAlignment="1" applyProtection="1">
      <alignment horizontal="center" vertical="center"/>
      <protection/>
    </xf>
    <xf numFmtId="175" fontId="2" fillId="32" borderId="38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>
      <alignment horizontal="center" vertical="center"/>
    </xf>
    <xf numFmtId="49" fontId="6" fillId="32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shrinkToFit="1"/>
    </xf>
    <xf numFmtId="0" fontId="6" fillId="33" borderId="50" xfId="0" applyFont="1" applyFill="1" applyBorder="1" applyAlignment="1">
      <alignment wrapText="1"/>
    </xf>
    <xf numFmtId="0" fontId="6" fillId="32" borderId="72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172" fontId="6" fillId="32" borderId="73" xfId="0" applyNumberFormat="1" applyFont="1" applyFill="1" applyBorder="1" applyAlignment="1" applyProtection="1">
      <alignment vertical="center"/>
      <protection/>
    </xf>
    <xf numFmtId="1" fontId="6" fillId="32" borderId="60" xfId="0" applyNumberFormat="1" applyFont="1" applyFill="1" applyBorder="1" applyAlignment="1" applyProtection="1">
      <alignment horizontal="center" vertical="center"/>
      <protection/>
    </xf>
    <xf numFmtId="1" fontId="6" fillId="32" borderId="61" xfId="0" applyNumberFormat="1" applyFont="1" applyFill="1" applyBorder="1" applyAlignment="1">
      <alignment horizontal="center" vertical="center" wrapText="1"/>
    </xf>
    <xf numFmtId="49" fontId="6" fillId="32" borderId="72" xfId="0" applyNumberFormat="1" applyFont="1" applyFill="1" applyBorder="1" applyAlignment="1">
      <alignment horizontal="center" vertical="center" wrapText="1"/>
    </xf>
    <xf numFmtId="49" fontId="6" fillId="32" borderId="7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vertical="center"/>
      <protection/>
    </xf>
    <xf numFmtId="174" fontId="2" fillId="32" borderId="10" xfId="0" applyNumberFormat="1" applyFont="1" applyFill="1" applyBorder="1" applyAlignment="1">
      <alignment horizontal="center" vertical="center" wrapText="1"/>
    </xf>
    <xf numFmtId="172" fontId="2" fillId="0" borderId="43" xfId="0" applyNumberFormat="1" applyFont="1" applyFill="1" applyBorder="1" applyAlignment="1" applyProtection="1">
      <alignment vertical="center"/>
      <protection/>
    </xf>
    <xf numFmtId="0" fontId="2" fillId="32" borderId="42" xfId="0" applyFont="1" applyFill="1" applyBorder="1" applyAlignment="1">
      <alignment vertical="center"/>
    </xf>
    <xf numFmtId="0" fontId="2" fillId="0" borderId="74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172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172" fontId="2" fillId="0" borderId="45" xfId="0" applyNumberFormat="1" applyFont="1" applyFill="1" applyBorder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46" xfId="0" applyNumberFormat="1" applyFont="1" applyFill="1" applyBorder="1" applyAlignment="1">
      <alignment horizontal="left" vertical="center" wrapText="1"/>
    </xf>
    <xf numFmtId="0" fontId="6" fillId="32" borderId="7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72" fontId="6" fillId="32" borderId="72" xfId="0" applyNumberFormat="1" applyFont="1" applyFill="1" applyBorder="1" applyAlignment="1" applyProtection="1">
      <alignment vertical="center"/>
      <protection/>
    </xf>
    <xf numFmtId="1" fontId="6" fillId="32" borderId="60" xfId="0" applyNumberFormat="1" applyFont="1" applyFill="1" applyBorder="1" applyAlignment="1" applyProtection="1">
      <alignment horizontal="center" vertical="center"/>
      <protection/>
    </xf>
    <xf numFmtId="0" fontId="6" fillId="32" borderId="60" xfId="0" applyFont="1" applyFill="1" applyBorder="1" applyAlignment="1">
      <alignment horizontal="center" vertical="center" wrapText="1"/>
    </xf>
    <xf numFmtId="172" fontId="6" fillId="32" borderId="60" xfId="0" applyNumberFormat="1" applyFont="1" applyFill="1" applyBorder="1" applyAlignment="1">
      <alignment horizontal="center" vertical="center" wrapText="1"/>
    </xf>
    <xf numFmtId="1" fontId="6" fillId="32" borderId="61" xfId="0" applyNumberFormat="1" applyFont="1" applyFill="1" applyBorder="1" applyAlignment="1">
      <alignment horizontal="center" vertical="center" wrapText="1"/>
    </xf>
    <xf numFmtId="0" fontId="6" fillId="32" borderId="72" xfId="0" applyNumberFormat="1" applyFont="1" applyFill="1" applyBorder="1" applyAlignment="1" applyProtection="1">
      <alignment horizontal="center" vertical="center"/>
      <protection/>
    </xf>
    <xf numFmtId="0" fontId="6" fillId="32" borderId="73" xfId="0" applyNumberFormat="1" applyFont="1" applyFill="1" applyBorder="1" applyAlignment="1" applyProtection="1">
      <alignment horizontal="center" vertical="center"/>
      <protection/>
    </xf>
    <xf numFmtId="0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8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 applyProtection="1">
      <alignment vertical="center"/>
      <protection/>
    </xf>
    <xf numFmtId="174" fontId="2" fillId="32" borderId="19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>
      <alignment horizontal="center" vertical="center"/>
    </xf>
    <xf numFmtId="172" fontId="2" fillId="32" borderId="13" xfId="0" applyNumberFormat="1" applyFont="1" applyFill="1" applyBorder="1" applyAlignment="1" applyProtection="1">
      <alignment horizontal="center" vertical="center"/>
      <protection/>
    </xf>
    <xf numFmtId="1" fontId="2" fillId="32" borderId="68" xfId="0" applyNumberFormat="1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>
      <alignment horizontal="center" vertical="center" wrapText="1"/>
    </xf>
    <xf numFmtId="172" fontId="2" fillId="32" borderId="68" xfId="0" applyNumberFormat="1" applyFont="1" applyFill="1" applyBorder="1" applyAlignment="1">
      <alignment horizontal="center" vertical="center" wrapText="1"/>
    </xf>
    <xf numFmtId="1" fontId="2" fillId="32" borderId="69" xfId="0" applyNumberFormat="1" applyFont="1" applyFill="1" applyBorder="1" applyAlignment="1">
      <alignment horizontal="center" vertical="center" wrapText="1"/>
    </xf>
    <xf numFmtId="49" fontId="2" fillId="32" borderId="59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72" fontId="2" fillId="32" borderId="21" xfId="0" applyNumberFormat="1" applyFont="1" applyFill="1" applyBorder="1" applyAlignment="1" applyProtection="1">
      <alignment horizontal="center" vertical="center"/>
      <protection/>
    </xf>
    <xf numFmtId="172" fontId="2" fillId="32" borderId="4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172" fontId="2" fillId="0" borderId="16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74" fontId="2" fillId="32" borderId="40" xfId="0" applyNumberFormat="1" applyFont="1" applyFill="1" applyBorder="1" applyAlignment="1" applyProtection="1">
      <alignment horizontal="center" vertical="center"/>
      <protection/>
    </xf>
    <xf numFmtId="172" fontId="2" fillId="32" borderId="69" xfId="0" applyNumberFormat="1" applyFont="1" applyFill="1" applyBorder="1" applyAlignment="1" applyProtection="1">
      <alignment vertical="center"/>
      <protection/>
    </xf>
    <xf numFmtId="172" fontId="2" fillId="32" borderId="13" xfId="0" applyNumberFormat="1" applyFont="1" applyFill="1" applyBorder="1" applyAlignment="1">
      <alignment horizontal="center" vertical="center" wrapText="1"/>
    </xf>
    <xf numFmtId="0" fontId="2" fillId="32" borderId="48" xfId="0" applyNumberFormat="1" applyFont="1" applyFill="1" applyBorder="1" applyAlignment="1" applyProtection="1">
      <alignment horizontal="left" vertical="center" wrapText="1"/>
      <protection/>
    </xf>
    <xf numFmtId="172" fontId="2" fillId="32" borderId="72" xfId="0" applyNumberFormat="1" applyFont="1" applyFill="1" applyBorder="1" applyAlignment="1" applyProtection="1">
      <alignment horizontal="center" vertical="center"/>
      <protection/>
    </xf>
    <xf numFmtId="172" fontId="2" fillId="32" borderId="60" xfId="0" applyNumberFormat="1" applyFont="1" applyFill="1" applyBorder="1" applyAlignment="1" applyProtection="1">
      <alignment horizontal="center" vertical="center"/>
      <protection/>
    </xf>
    <xf numFmtId="172" fontId="2" fillId="32" borderId="60" xfId="0" applyNumberFormat="1" applyFont="1" applyFill="1" applyBorder="1" applyAlignment="1" applyProtection="1">
      <alignment vertical="center"/>
      <protection/>
    </xf>
    <xf numFmtId="172" fontId="2" fillId="32" borderId="61" xfId="0" applyNumberFormat="1" applyFont="1" applyFill="1" applyBorder="1" applyAlignment="1" applyProtection="1">
      <alignment vertical="center"/>
      <protection/>
    </xf>
    <xf numFmtId="0" fontId="2" fillId="32" borderId="66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172" fontId="6" fillId="0" borderId="66" xfId="0" applyNumberFormat="1" applyFont="1" applyFill="1" applyBorder="1" applyAlignment="1" applyProtection="1">
      <alignment vertical="center"/>
      <protection/>
    </xf>
    <xf numFmtId="0" fontId="6" fillId="33" borderId="37" xfId="0" applyFont="1" applyFill="1" applyBorder="1" applyAlignment="1">
      <alignment wrapText="1"/>
    </xf>
    <xf numFmtId="49" fontId="2" fillId="32" borderId="11" xfId="0" applyNumberFormat="1" applyFont="1" applyFill="1" applyBorder="1" applyAlignment="1">
      <alignment horizontal="center" vertical="center"/>
    </xf>
    <xf numFmtId="172" fontId="2" fillId="32" borderId="19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" fontId="2" fillId="32" borderId="68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172" fontId="2" fillId="32" borderId="43" xfId="0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left" vertical="center" wrapText="1"/>
    </xf>
    <xf numFmtId="174" fontId="2" fillId="32" borderId="28" xfId="0" applyNumberFormat="1" applyFont="1" applyFill="1" applyBorder="1" applyAlignment="1" applyProtection="1">
      <alignment horizontal="center" vertical="center"/>
      <protection/>
    </xf>
    <xf numFmtId="172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>
      <alignment horizontal="left" vertical="center" wrapText="1"/>
    </xf>
    <xf numFmtId="172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45" xfId="0" applyNumberFormat="1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1" fontId="6" fillId="32" borderId="43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left" vertical="center" wrapText="1"/>
    </xf>
    <xf numFmtId="0" fontId="7" fillId="32" borderId="16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174" fontId="7" fillId="32" borderId="16" xfId="0" applyNumberFormat="1" applyFont="1" applyFill="1" applyBorder="1" applyAlignment="1" applyProtection="1">
      <alignment horizontal="center" vertical="center"/>
      <protection/>
    </xf>
    <xf numFmtId="172" fontId="7" fillId="32" borderId="16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center" vertical="center" wrapText="1"/>
    </xf>
    <xf numFmtId="1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16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22" xfId="0" applyNumberFormat="1" applyFont="1" applyFill="1" applyBorder="1" applyAlignment="1">
      <alignment horizontal="center" vertical="center" wrapText="1"/>
    </xf>
    <xf numFmtId="49" fontId="7" fillId="32" borderId="58" xfId="0" applyNumberFormat="1" applyFont="1" applyFill="1" applyBorder="1" applyAlignment="1">
      <alignment horizontal="left" vertical="center" wrapText="1"/>
    </xf>
    <xf numFmtId="0" fontId="2" fillId="32" borderId="4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2" borderId="28" xfId="0" applyNumberFormat="1" applyFont="1" applyFill="1" applyBorder="1" applyAlignment="1">
      <alignment horizontal="center" vertical="center"/>
    </xf>
    <xf numFmtId="49" fontId="6" fillId="32" borderId="80" xfId="0" applyNumberFormat="1" applyFont="1" applyFill="1" applyBorder="1" applyAlignment="1">
      <alignment horizontal="center" vertical="center" wrapText="1"/>
    </xf>
    <xf numFmtId="172" fontId="2" fillId="0" borderId="36" xfId="0" applyNumberFormat="1" applyFont="1" applyFill="1" applyBorder="1" applyAlignment="1" applyProtection="1">
      <alignment vertical="center"/>
      <protection/>
    </xf>
    <xf numFmtId="174" fontId="2" fillId="32" borderId="45" xfId="0" applyNumberFormat="1" applyFont="1" applyFill="1" applyBorder="1" applyAlignment="1" applyProtection="1">
      <alignment horizontal="center" vertical="center"/>
      <protection/>
    </xf>
    <xf numFmtId="172" fontId="2" fillId="32" borderId="45" xfId="0" applyNumberFormat="1" applyFont="1" applyFill="1" applyBorder="1" applyAlignment="1" applyProtection="1">
      <alignment horizontal="center" vertical="center"/>
      <protection/>
    </xf>
    <xf numFmtId="172" fontId="6" fillId="32" borderId="17" xfId="0" applyNumberFormat="1" applyFont="1" applyFill="1" applyBorder="1" applyAlignment="1" applyProtection="1">
      <alignment horizontal="center" vertical="center"/>
      <protection/>
    </xf>
    <xf numFmtId="1" fontId="6" fillId="32" borderId="36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 applyProtection="1">
      <alignment vertical="center"/>
      <protection/>
    </xf>
    <xf numFmtId="1" fontId="6" fillId="32" borderId="22" xfId="0" applyNumberFormat="1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49" fontId="2" fillId="32" borderId="70" xfId="0" applyNumberFormat="1" applyFont="1" applyFill="1" applyBorder="1" applyAlignment="1">
      <alignment horizontal="left" vertical="center" wrapText="1"/>
    </xf>
    <xf numFmtId="172" fontId="2" fillId="32" borderId="68" xfId="0" applyNumberFormat="1" applyFont="1" applyFill="1" applyBorder="1" applyAlignment="1" applyProtection="1">
      <alignment vertical="center"/>
      <protection/>
    </xf>
    <xf numFmtId="172" fontId="2" fillId="32" borderId="59" xfId="0" applyNumberFormat="1" applyFont="1" applyFill="1" applyBorder="1" applyAlignment="1" applyProtection="1">
      <alignment vertical="center"/>
      <protection/>
    </xf>
    <xf numFmtId="174" fontId="2" fillId="32" borderId="13" xfId="0" applyNumberFormat="1" applyFont="1" applyFill="1" applyBorder="1" applyAlignment="1" applyProtection="1">
      <alignment horizontal="center" vertical="center"/>
      <protection/>
    </xf>
    <xf numFmtId="172" fontId="2" fillId="32" borderId="59" xfId="0" applyNumberFormat="1" applyFont="1" applyFill="1" applyBorder="1" applyAlignment="1" applyProtection="1">
      <alignment horizontal="center" vertical="center"/>
      <protection/>
    </xf>
    <xf numFmtId="49" fontId="2" fillId="32" borderId="68" xfId="0" applyNumberFormat="1" applyFont="1" applyFill="1" applyBorder="1" applyAlignment="1">
      <alignment horizontal="center" vertical="center" wrapText="1"/>
    </xf>
    <xf numFmtId="172" fontId="2" fillId="32" borderId="63" xfId="0" applyNumberFormat="1" applyFont="1" applyFill="1" applyBorder="1" applyAlignment="1" applyProtection="1">
      <alignment horizontal="center" vertical="center"/>
      <protection/>
    </xf>
    <xf numFmtId="172" fontId="2" fillId="32" borderId="22" xfId="0" applyNumberFormat="1" applyFont="1" applyFill="1" applyBorder="1" applyAlignment="1" applyProtection="1">
      <alignment vertical="center"/>
      <protection/>
    </xf>
    <xf numFmtId="0" fontId="2" fillId="32" borderId="48" xfId="0" applyNumberFormat="1" applyFont="1" applyFill="1" applyBorder="1" applyAlignment="1" applyProtection="1">
      <alignment horizontal="center" vertical="center"/>
      <protection/>
    </xf>
    <xf numFmtId="0" fontId="2" fillId="32" borderId="46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right" vertical="center" wrapText="1"/>
    </xf>
    <xf numFmtId="49" fontId="6" fillId="33" borderId="35" xfId="0" applyNumberFormat="1" applyFont="1" applyFill="1" applyBorder="1" applyAlignment="1">
      <alignment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74" fontId="2" fillId="33" borderId="35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63" xfId="0" applyNumberFormat="1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174" fontId="2" fillId="33" borderId="63" xfId="0" applyNumberFormat="1" applyFont="1" applyFill="1" applyBorder="1" applyAlignment="1" applyProtection="1">
      <alignment horizontal="center" vertical="center"/>
      <protection/>
    </xf>
    <xf numFmtId="174" fontId="2" fillId="33" borderId="24" xfId="0" applyNumberFormat="1" applyFont="1" applyFill="1" applyBorder="1" applyAlignment="1" applyProtection="1">
      <alignment horizontal="center" vertical="center"/>
      <protection/>
    </xf>
    <xf numFmtId="175" fontId="2" fillId="33" borderId="24" xfId="0" applyNumberFormat="1" applyFont="1" applyFill="1" applyBorder="1" applyAlignment="1" applyProtection="1">
      <alignment horizontal="center" vertical="center"/>
      <protection/>
    </xf>
    <xf numFmtId="175" fontId="2" fillId="33" borderId="26" xfId="0" applyNumberFormat="1" applyFont="1" applyFill="1" applyBorder="1" applyAlignment="1" applyProtection="1">
      <alignment horizontal="center" vertical="center"/>
      <protection/>
    </xf>
    <xf numFmtId="175" fontId="6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49" fontId="6" fillId="32" borderId="23" xfId="0" applyNumberFormat="1" applyFont="1" applyFill="1" applyBorder="1" applyAlignment="1">
      <alignment horizontal="center" vertical="center" wrapText="1"/>
    </xf>
    <xf numFmtId="0" fontId="6" fillId="32" borderId="79" xfId="0" applyFont="1" applyFill="1" applyBorder="1" applyAlignment="1">
      <alignment horizontal="center" vertical="center" wrapText="1"/>
    </xf>
    <xf numFmtId="49" fontId="6" fillId="32" borderId="79" xfId="0" applyNumberFormat="1" applyFont="1" applyFill="1" applyBorder="1" applyAlignment="1">
      <alignment horizontal="left" vertical="center" wrapText="1"/>
    </xf>
    <xf numFmtId="172" fontId="2" fillId="32" borderId="72" xfId="0" applyNumberFormat="1" applyFont="1" applyFill="1" applyBorder="1" applyAlignment="1" applyProtection="1">
      <alignment vertical="center"/>
      <protection/>
    </xf>
    <xf numFmtId="174" fontId="6" fillId="32" borderId="48" xfId="0" applyNumberFormat="1" applyFont="1" applyFill="1" applyBorder="1" applyAlignment="1" applyProtection="1">
      <alignment horizontal="center" vertical="center"/>
      <protection/>
    </xf>
    <xf numFmtId="172" fontId="6" fillId="32" borderId="3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horizontal="left" vertical="center" wrapText="1"/>
      <protection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wrapText="1"/>
    </xf>
    <xf numFmtId="49" fontId="2" fillId="32" borderId="72" xfId="0" applyNumberFormat="1" applyFont="1" applyFill="1" applyBorder="1" applyAlignment="1">
      <alignment horizontal="center" vertical="center"/>
    </xf>
    <xf numFmtId="174" fontId="2" fillId="32" borderId="31" xfId="0" applyNumberFormat="1" applyFont="1" applyFill="1" applyBorder="1" applyAlignment="1" applyProtection="1">
      <alignment horizontal="center" vertical="center"/>
      <protection/>
    </xf>
    <xf numFmtId="172" fontId="2" fillId="32" borderId="72" xfId="0" applyNumberFormat="1" applyFont="1" applyFill="1" applyBorder="1" applyAlignment="1" applyProtection="1">
      <alignment vertical="center"/>
      <protection/>
    </xf>
    <xf numFmtId="1" fontId="2" fillId="32" borderId="60" xfId="0" applyNumberFormat="1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>
      <alignment horizontal="center" vertical="center" wrapText="1"/>
    </xf>
    <xf numFmtId="172" fontId="2" fillId="32" borderId="60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>
      <alignment horizontal="center" vertical="center" wrapText="1"/>
    </xf>
    <xf numFmtId="175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175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>
      <alignment horizontal="center" vertical="center" wrapText="1"/>
    </xf>
    <xf numFmtId="49" fontId="2" fillId="32" borderId="65" xfId="0" applyNumberFormat="1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 applyProtection="1">
      <alignment vertical="center"/>
      <protection/>
    </xf>
    <xf numFmtId="0" fontId="6" fillId="32" borderId="21" xfId="0" applyNumberFormat="1" applyFont="1" applyFill="1" applyBorder="1" applyAlignment="1">
      <alignment horizontal="center" vertical="center"/>
    </xf>
    <xf numFmtId="0" fontId="6" fillId="32" borderId="45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174" fontId="6" fillId="32" borderId="19" xfId="0" applyNumberFormat="1" applyFont="1" applyFill="1" applyBorder="1" applyAlignment="1">
      <alignment horizontal="center" vertical="center" wrapText="1"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172" fontId="6" fillId="32" borderId="21" xfId="0" applyNumberFormat="1" applyFont="1" applyFill="1" applyBorder="1" applyAlignment="1" applyProtection="1">
      <alignment vertical="center"/>
      <protection/>
    </xf>
    <xf numFmtId="1" fontId="6" fillId="32" borderId="45" xfId="0" applyNumberFormat="1" applyFont="1" applyFill="1" applyBorder="1" applyAlignment="1" applyProtection="1">
      <alignment horizontal="center" vertical="center"/>
      <protection/>
    </xf>
    <xf numFmtId="0" fontId="6" fillId="32" borderId="45" xfId="0" applyFont="1" applyFill="1" applyBorder="1" applyAlignment="1">
      <alignment horizontal="center" vertical="center" wrapText="1"/>
    </xf>
    <xf numFmtId="172" fontId="6" fillId="32" borderId="45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6" fillId="32" borderId="21" xfId="0" applyNumberFormat="1" applyFont="1" applyFill="1" applyBorder="1" applyAlignment="1" applyProtection="1">
      <alignment horizontal="center" vertical="center"/>
      <protection/>
    </xf>
    <xf numFmtId="0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58" xfId="0" applyNumberFormat="1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wrapText="1"/>
    </xf>
    <xf numFmtId="49" fontId="6" fillId="0" borderId="79" xfId="0" applyNumberFormat="1" applyFont="1" applyFill="1" applyBorder="1" applyAlignment="1">
      <alignment horizontal="left" vertical="center" wrapText="1"/>
    </xf>
    <xf numFmtId="172" fontId="2" fillId="32" borderId="28" xfId="0" applyNumberFormat="1" applyFont="1" applyFill="1" applyBorder="1" applyAlignment="1" applyProtection="1">
      <alignment vertical="center"/>
      <protection/>
    </xf>
    <xf numFmtId="0" fontId="6" fillId="32" borderId="64" xfId="0" applyFont="1" applyFill="1" applyBorder="1" applyAlignment="1">
      <alignment horizontal="right" vertical="center" wrapText="1"/>
    </xf>
    <xf numFmtId="0" fontId="2" fillId="32" borderId="64" xfId="0" applyFont="1" applyFill="1" applyBorder="1" applyAlignment="1">
      <alignment horizontal="center" vertical="center" wrapText="1"/>
    </xf>
    <xf numFmtId="172" fontId="2" fillId="32" borderId="64" xfId="0" applyNumberFormat="1" applyFont="1" applyFill="1" applyBorder="1" applyAlignment="1" applyProtection="1">
      <alignment vertical="center"/>
      <protection/>
    </xf>
    <xf numFmtId="174" fontId="6" fillId="32" borderId="64" xfId="0" applyNumberFormat="1" applyFont="1" applyFill="1" applyBorder="1" applyAlignment="1">
      <alignment horizontal="center" vertical="center" wrapText="1"/>
    </xf>
    <xf numFmtId="172" fontId="2" fillId="32" borderId="64" xfId="0" applyNumberFormat="1" applyFont="1" applyFill="1" applyBorder="1" applyAlignment="1">
      <alignment horizontal="center" vertical="center" wrapText="1"/>
    </xf>
    <xf numFmtId="181" fontId="65" fillId="32" borderId="64" xfId="0" applyNumberFormat="1" applyFont="1" applyFill="1" applyBorder="1" applyAlignment="1">
      <alignment horizontal="center" vertical="center" wrapText="1"/>
    </xf>
    <xf numFmtId="172" fontId="6" fillId="32" borderId="64" xfId="0" applyNumberFormat="1" applyFont="1" applyFill="1" applyBorder="1" applyAlignment="1">
      <alignment horizontal="center" vertical="center" wrapText="1"/>
    </xf>
    <xf numFmtId="172" fontId="6" fillId="32" borderId="8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 applyProtection="1">
      <alignment horizontal="center" vertical="center"/>
      <protection/>
    </xf>
    <xf numFmtId="1" fontId="2" fillId="0" borderId="56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49" fontId="6" fillId="32" borderId="48" xfId="0" applyNumberFormat="1" applyFont="1" applyFill="1" applyBorder="1" applyAlignment="1">
      <alignment horizontal="left" vertical="center" wrapText="1"/>
    </xf>
    <xf numFmtId="49" fontId="2" fillId="32" borderId="46" xfId="0" applyNumberFormat="1" applyFont="1" applyFill="1" applyBorder="1" applyAlignment="1">
      <alignment horizontal="left" vertical="center" wrapText="1"/>
    </xf>
    <xf numFmtId="181" fontId="2" fillId="32" borderId="46" xfId="0" applyNumberFormat="1" applyFont="1" applyFill="1" applyBorder="1" applyAlignment="1" applyProtection="1">
      <alignment horizontal="center" vertical="center"/>
      <protection/>
    </xf>
    <xf numFmtId="0" fontId="2" fillId="32" borderId="30" xfId="0" applyNumberFormat="1" applyFont="1" applyFill="1" applyBorder="1" applyAlignment="1">
      <alignment horizontal="center" vertical="center" wrapText="1"/>
    </xf>
    <xf numFmtId="0" fontId="6" fillId="32" borderId="27" xfId="0" applyNumberFormat="1" applyFont="1" applyFill="1" applyBorder="1" applyAlignment="1">
      <alignment horizontal="center" vertical="center" wrapText="1"/>
    </xf>
    <xf numFmtId="0" fontId="6" fillId="32" borderId="3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80" xfId="0" applyNumberFormat="1" applyFont="1" applyFill="1" applyBorder="1" applyAlignment="1">
      <alignment horizontal="center" vertical="center" wrapText="1"/>
    </xf>
    <xf numFmtId="0" fontId="2" fillId="32" borderId="25" xfId="0" applyNumberFormat="1" applyFont="1" applyFill="1" applyBorder="1" applyAlignment="1">
      <alignment horizontal="center" vertical="center" wrapText="1"/>
    </xf>
    <xf numFmtId="0" fontId="2" fillId="32" borderId="18" xfId="0" applyNumberFormat="1" applyFont="1" applyFill="1" applyBorder="1" applyAlignment="1">
      <alignment horizontal="center" vertical="center" wrapText="1"/>
    </xf>
    <xf numFmtId="0" fontId="2" fillId="32" borderId="39" xfId="0" applyNumberFormat="1" applyFont="1" applyFill="1" applyBorder="1" applyAlignment="1">
      <alignment horizontal="center" vertical="center"/>
    </xf>
    <xf numFmtId="0" fontId="2" fillId="32" borderId="54" xfId="0" applyNumberFormat="1" applyFont="1" applyFill="1" applyBorder="1" applyAlignment="1">
      <alignment horizontal="center" vertical="center" wrapText="1"/>
    </xf>
    <xf numFmtId="0" fontId="2" fillId="32" borderId="55" xfId="0" applyNumberFormat="1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32" borderId="59" xfId="0" applyNumberFormat="1" applyFont="1" applyFill="1" applyBorder="1" applyAlignment="1">
      <alignment horizontal="center" vertical="center" wrapText="1"/>
    </xf>
    <xf numFmtId="0" fontId="2" fillId="32" borderId="51" xfId="0" applyNumberFormat="1" applyFont="1" applyFill="1" applyBorder="1" applyAlignment="1">
      <alignment horizontal="center" vertical="center" wrapText="1"/>
    </xf>
    <xf numFmtId="0" fontId="2" fillId="32" borderId="52" xfId="0" applyNumberFormat="1" applyFont="1" applyFill="1" applyBorder="1" applyAlignment="1">
      <alignment horizontal="center"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32" borderId="72" xfId="0" applyNumberFormat="1" applyFont="1" applyFill="1" applyBorder="1" applyAlignment="1">
      <alignment horizontal="center" vertical="center" wrapText="1"/>
    </xf>
    <xf numFmtId="0" fontId="2" fillId="32" borderId="73" xfId="0" applyNumberFormat="1" applyFont="1" applyFill="1" applyBorder="1" applyAlignment="1">
      <alignment horizontal="center" vertical="center" wrapText="1"/>
    </xf>
    <xf numFmtId="172" fontId="2" fillId="32" borderId="61" xfId="0" applyNumberFormat="1" applyFont="1" applyFill="1" applyBorder="1" applyAlignment="1" applyProtection="1">
      <alignment horizontal="center"/>
      <protection/>
    </xf>
    <xf numFmtId="1" fontId="2" fillId="32" borderId="69" xfId="0" applyNumberFormat="1" applyFont="1" applyFill="1" applyBorder="1" applyAlignment="1">
      <alignment horizontal="center" wrapText="1"/>
    </xf>
    <xf numFmtId="172" fontId="2" fillId="32" borderId="10" xfId="0" applyNumberFormat="1" applyFont="1" applyFill="1" applyBorder="1" applyAlignment="1" applyProtection="1">
      <alignment horizontal="center"/>
      <protection/>
    </xf>
    <xf numFmtId="172" fontId="2" fillId="32" borderId="17" xfId="0" applyNumberFormat="1" applyFont="1" applyFill="1" applyBorder="1" applyAlignment="1" applyProtection="1">
      <alignment horizontal="center" vertical="center"/>
      <protection/>
    </xf>
    <xf numFmtId="174" fontId="2" fillId="32" borderId="28" xfId="0" applyNumberFormat="1" applyFont="1" applyFill="1" applyBorder="1" applyAlignment="1">
      <alignment horizontal="center" vertical="center" wrapText="1"/>
    </xf>
    <xf numFmtId="172" fontId="2" fillId="32" borderId="28" xfId="0" applyNumberFormat="1" applyFont="1" applyFill="1" applyBorder="1" applyAlignment="1" applyProtection="1">
      <alignment horizontal="center" vertical="center"/>
      <protection/>
    </xf>
    <xf numFmtId="172" fontId="2" fillId="32" borderId="28" xfId="0" applyNumberFormat="1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/>
    </xf>
    <xf numFmtId="172" fontId="6" fillId="32" borderId="16" xfId="0" applyNumberFormat="1" applyFont="1" applyFill="1" applyBorder="1" applyAlignment="1" applyProtection="1">
      <alignment vertical="center"/>
      <protection/>
    </xf>
    <xf numFmtId="174" fontId="6" fillId="32" borderId="16" xfId="0" applyNumberFormat="1" applyFont="1" applyFill="1" applyBorder="1" applyAlignment="1">
      <alignment horizontal="center" vertical="center" wrapText="1"/>
    </xf>
    <xf numFmtId="181" fontId="66" fillId="32" borderId="16" xfId="0" applyNumberFormat="1" applyFont="1" applyFill="1" applyBorder="1" applyAlignment="1">
      <alignment horizontal="center" vertical="center" wrapText="1"/>
    </xf>
    <xf numFmtId="172" fontId="6" fillId="3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0" fillId="0" borderId="0" xfId="53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13" fillId="0" borderId="0" xfId="53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45" xfId="0" applyFont="1" applyFill="1" applyBorder="1" applyAlignment="1">
      <alignment horizontal="left" vertical="center" wrapText="1"/>
    </xf>
    <xf numFmtId="174" fontId="2" fillId="32" borderId="63" xfId="0" applyNumberFormat="1" applyFont="1" applyFill="1" applyBorder="1" applyAlignment="1">
      <alignment horizontal="center" vertical="center" wrapText="1"/>
    </xf>
    <xf numFmtId="1" fontId="2" fillId="32" borderId="63" xfId="0" applyNumberFormat="1" applyFont="1" applyFill="1" applyBorder="1" applyAlignment="1">
      <alignment horizontal="center" vertical="center" wrapText="1"/>
    </xf>
    <xf numFmtId="174" fontId="2" fillId="32" borderId="11" xfId="0" applyNumberFormat="1" applyFont="1" applyFill="1" applyBorder="1" applyAlignment="1">
      <alignment horizontal="center" vertical="center" wrapText="1"/>
    </xf>
    <xf numFmtId="174" fontId="2" fillId="32" borderId="43" xfId="0" applyNumberFormat="1" applyFont="1" applyFill="1" applyBorder="1" applyAlignment="1">
      <alignment horizontal="center" vertical="center" wrapText="1"/>
    </xf>
    <xf numFmtId="174" fontId="2" fillId="32" borderId="12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80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left" vertical="center"/>
      <protection/>
    </xf>
    <xf numFmtId="174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19" fillId="0" borderId="29" xfId="53" applyNumberFormat="1" applyFont="1" applyBorder="1" applyAlignment="1">
      <alignment horizontal="center" vertical="center" wrapText="1"/>
      <protection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9" fillId="0" borderId="29" xfId="53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0" fontId="0" fillId="0" borderId="62" xfId="0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49" fontId="5" fillId="0" borderId="29" xfId="53" applyNumberFormat="1" applyFont="1" applyBorder="1" applyAlignment="1" applyProtection="1">
      <alignment horizontal="left" vertical="top" wrapText="1"/>
      <protection locked="0"/>
    </xf>
    <xf numFmtId="0" fontId="12" fillId="0" borderId="37" xfId="0" applyFont="1" applyBorder="1" applyAlignment="1">
      <alignment horizontal="left" wrapText="1"/>
    </xf>
    <xf numFmtId="0" fontId="12" fillId="0" borderId="37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0" fillId="0" borderId="56" xfId="0" applyBorder="1" applyAlignment="1">
      <alignment wrapText="1"/>
    </xf>
    <xf numFmtId="0" fontId="13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3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vertical="center" wrapText="1"/>
    </xf>
    <xf numFmtId="0" fontId="10" fillId="0" borderId="29" xfId="53" applyFont="1" applyBorder="1" applyAlignment="1">
      <alignment horizontal="center" vertical="center" wrapText="1"/>
      <protection/>
    </xf>
    <xf numFmtId="0" fontId="13" fillId="0" borderId="37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0" fillId="0" borderId="39" xfId="53" applyFont="1" applyBorder="1" applyAlignment="1">
      <alignment horizontal="center" vertical="center" wrapText="1"/>
      <protection/>
    </xf>
    <xf numFmtId="0" fontId="13" fillId="0" borderId="85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5" fillId="0" borderId="97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22" fillId="0" borderId="29" xfId="53" applyFont="1" applyBorder="1" applyAlignment="1">
      <alignment horizontal="center" vertical="center" wrapText="1"/>
      <protection/>
    </xf>
    <xf numFmtId="0" fontId="14" fillId="0" borderId="5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37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62" xfId="0" applyFont="1" applyBorder="1" applyAlignment="1">
      <alignment wrapText="1"/>
    </xf>
    <xf numFmtId="0" fontId="21" fillId="0" borderId="29" xfId="53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29" xfId="53" applyFont="1" applyBorder="1" applyAlignment="1">
      <alignment horizontal="center" vertical="center" wrapText="1"/>
      <protection/>
    </xf>
    <xf numFmtId="0" fontId="18" fillId="0" borderId="3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54" applyFont="1" applyAlignment="1">
      <alignment wrapText="1"/>
      <protection/>
    </xf>
    <xf numFmtId="0" fontId="12" fillId="0" borderId="0" xfId="0" applyFont="1" applyAlignment="1">
      <alignment wrapText="1"/>
    </xf>
    <xf numFmtId="174" fontId="6" fillId="0" borderId="39" xfId="0" applyNumberFormat="1" applyFont="1" applyFill="1" applyBorder="1" applyAlignment="1" applyProtection="1">
      <alignment horizontal="center" vertical="center" wrapText="1"/>
      <protection/>
    </xf>
    <xf numFmtId="174" fontId="6" fillId="0" borderId="85" xfId="0" applyNumberFormat="1" applyFont="1" applyFill="1" applyBorder="1" applyAlignment="1" applyProtection="1">
      <alignment horizontal="center" vertical="center" wrapText="1"/>
      <protection/>
    </xf>
    <xf numFmtId="174" fontId="6" fillId="0" borderId="42" xfId="0" applyNumberFormat="1" applyFont="1" applyFill="1" applyBorder="1" applyAlignment="1" applyProtection="1">
      <alignment horizontal="center" vertical="center" wrapText="1"/>
      <protection/>
    </xf>
    <xf numFmtId="174" fontId="6" fillId="0" borderId="39" xfId="0" applyNumberFormat="1" applyFont="1" applyBorder="1" applyAlignment="1">
      <alignment horizontal="center" vertical="center" wrapText="1"/>
    </xf>
    <xf numFmtId="174" fontId="6" fillId="0" borderId="85" xfId="0" applyNumberFormat="1" applyFont="1" applyBorder="1" applyAlignment="1">
      <alignment horizontal="center" vertical="center" wrapText="1"/>
    </xf>
    <xf numFmtId="174" fontId="6" fillId="0" borderId="42" xfId="0" applyNumberFormat="1" applyFont="1" applyBorder="1" applyAlignment="1">
      <alignment horizontal="center" vertical="center" wrapText="1"/>
    </xf>
    <xf numFmtId="172" fontId="7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0" fontId="2" fillId="0" borderId="21" xfId="0" applyNumberFormat="1" applyFont="1" applyFill="1" applyBorder="1" applyAlignment="1" applyProtection="1">
      <alignment horizontal="center" vertical="center" textRotation="90"/>
      <protection/>
    </xf>
    <xf numFmtId="0" fontId="2" fillId="0" borderId="72" xfId="0" applyNumberFormat="1" applyFont="1" applyFill="1" applyBorder="1" applyAlignment="1" applyProtection="1">
      <alignment horizontal="center" vertical="center" textRotation="90"/>
      <protection/>
    </xf>
    <xf numFmtId="172" fontId="5" fillId="0" borderId="68" xfId="0" applyNumberFormat="1" applyFont="1" applyFill="1" applyBorder="1" applyAlignment="1" applyProtection="1">
      <alignment horizontal="center" vertical="center" wrapText="1"/>
      <protection/>
    </xf>
    <xf numFmtId="172" fontId="5" fillId="0" borderId="45" xfId="0" applyNumberFormat="1" applyFont="1" applyFill="1" applyBorder="1" applyAlignment="1" applyProtection="1">
      <alignment horizontal="center" vertical="center" wrapText="1"/>
      <protection/>
    </xf>
    <xf numFmtId="172" fontId="5" fillId="0" borderId="60" xfId="0" applyNumberFormat="1" applyFont="1" applyFill="1" applyBorder="1" applyAlignment="1" applyProtection="1">
      <alignment horizontal="center" vertical="center" wrapText="1"/>
      <protection/>
    </xf>
    <xf numFmtId="172" fontId="2" fillId="0" borderId="69" xfId="0" applyNumberFormat="1" applyFont="1" applyFill="1" applyBorder="1" applyAlignment="1" applyProtection="1">
      <alignment horizontal="center" vertical="center" wrapText="1"/>
      <protection/>
    </xf>
    <xf numFmtId="172" fontId="2" fillId="0" borderId="81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62" xfId="0" applyNumberFormat="1" applyFont="1" applyFill="1" applyBorder="1" applyAlignment="1" applyProtection="1">
      <alignment horizontal="center" vertical="center" wrapText="1"/>
      <protection/>
    </xf>
    <xf numFmtId="172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45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60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44" xfId="0" applyNumberFormat="1" applyFont="1" applyFill="1" applyBorder="1" applyAlignment="1" applyProtection="1">
      <alignment horizontal="center" vertical="center"/>
      <protection/>
    </xf>
    <xf numFmtId="172" fontId="2" fillId="0" borderId="85" xfId="0" applyNumberFormat="1" applyFont="1" applyFill="1" applyBorder="1" applyAlignment="1" applyProtection="1">
      <alignment horizontal="center" vertical="center"/>
      <protection/>
    </xf>
    <xf numFmtId="172" fontId="2" fillId="0" borderId="76" xfId="0" applyNumberFormat="1" applyFont="1" applyFill="1" applyBorder="1" applyAlignment="1" applyProtection="1">
      <alignment horizontal="center" vertical="center"/>
      <protection/>
    </xf>
    <xf numFmtId="172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73" fontId="2" fillId="0" borderId="50" xfId="0" applyNumberFormat="1" applyFont="1" applyFill="1" applyBorder="1" applyAlignment="1" applyProtection="1">
      <alignment horizontal="center" vertical="center"/>
      <protection/>
    </xf>
    <xf numFmtId="173" fontId="2" fillId="0" borderId="98" xfId="0" applyNumberFormat="1" applyFont="1" applyFill="1" applyBorder="1" applyAlignment="1" applyProtection="1">
      <alignment horizontal="center" vertical="center"/>
      <protection/>
    </xf>
    <xf numFmtId="173" fontId="2" fillId="0" borderId="82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67" xfId="0" applyNumberFormat="1" applyFont="1" applyFill="1" applyBorder="1" applyAlignment="1" applyProtection="1">
      <alignment horizontal="center" vertical="center"/>
      <protection/>
    </xf>
    <xf numFmtId="2" fontId="2" fillId="0" borderId="98" xfId="0" applyNumberFormat="1" applyFont="1" applyFill="1" applyBorder="1" applyAlignment="1" applyProtection="1">
      <alignment horizontal="center" vertical="center"/>
      <protection/>
    </xf>
    <xf numFmtId="2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98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72" fontId="2" fillId="0" borderId="34" xfId="0" applyNumberFormat="1" applyFont="1" applyFill="1" applyBorder="1" applyAlignment="1" applyProtection="1">
      <alignment horizontal="center" vertical="center" wrapText="1"/>
      <protection/>
    </xf>
    <xf numFmtId="172" fontId="2" fillId="0" borderId="41" xfId="0" applyNumberFormat="1" applyFont="1" applyFill="1" applyBorder="1" applyAlignment="1" applyProtection="1">
      <alignment horizontal="center" vertical="center" wrapText="1"/>
      <protection/>
    </xf>
    <xf numFmtId="172" fontId="2" fillId="0" borderId="99" xfId="0" applyNumberFormat="1" applyFont="1" applyFill="1" applyBorder="1" applyAlignment="1" applyProtection="1">
      <alignment horizontal="center" vertical="center" wrapText="1"/>
      <protection/>
    </xf>
    <xf numFmtId="172" fontId="2" fillId="0" borderId="23" xfId="0" applyNumberFormat="1" applyFont="1" applyFill="1" applyBorder="1" applyAlignment="1" applyProtection="1">
      <alignment horizontal="center" vertical="center"/>
      <protection/>
    </xf>
    <xf numFmtId="172" fontId="2" fillId="0" borderId="64" xfId="0" applyNumberFormat="1" applyFont="1" applyFill="1" applyBorder="1" applyAlignment="1" applyProtection="1">
      <alignment horizontal="center" vertical="center"/>
      <protection/>
    </xf>
    <xf numFmtId="172" fontId="2" fillId="0" borderId="83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74" xfId="0" applyNumberFormat="1" applyFont="1" applyFill="1" applyBorder="1" applyAlignment="1" applyProtection="1">
      <alignment horizontal="center" vertical="center"/>
      <protection/>
    </xf>
    <xf numFmtId="172" fontId="2" fillId="0" borderId="75" xfId="0" applyNumberFormat="1" applyFont="1" applyFill="1" applyBorder="1" applyAlignment="1" applyProtection="1">
      <alignment horizontal="center" vertical="center"/>
      <protection/>
    </xf>
    <xf numFmtId="172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80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73" xfId="0" applyNumberFormat="1" applyFont="1" applyFill="1" applyBorder="1" applyAlignment="1" applyProtection="1">
      <alignment horizontal="center" vertical="center" textRotation="90" wrapText="1"/>
      <protection/>
    </xf>
    <xf numFmtId="175" fontId="2" fillId="0" borderId="78" xfId="0" applyNumberFormat="1" applyFont="1" applyFill="1" applyBorder="1" applyAlignment="1" applyProtection="1">
      <alignment horizontal="center" vertical="center"/>
      <protection/>
    </xf>
    <xf numFmtId="175" fontId="2" fillId="0" borderId="77" xfId="0" applyNumberFormat="1" applyFont="1" applyFill="1" applyBorder="1" applyAlignment="1" applyProtection="1">
      <alignment horizontal="center" vertical="center"/>
      <protection/>
    </xf>
    <xf numFmtId="49" fontId="6" fillId="32" borderId="14" xfId="0" applyNumberFormat="1" applyFont="1" applyFill="1" applyBorder="1" applyAlignment="1">
      <alignment horizontal="left" vertical="center" wrapText="1"/>
    </xf>
    <xf numFmtId="49" fontId="6" fillId="32" borderId="36" xfId="0" applyNumberFormat="1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 applyProtection="1">
      <alignment horizontal="center" vertical="center"/>
      <protection/>
    </xf>
    <xf numFmtId="172" fontId="2" fillId="0" borderId="42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right" vertical="center" wrapText="1"/>
    </xf>
    <xf numFmtId="0" fontId="6" fillId="32" borderId="67" xfId="0" applyFont="1" applyFill="1" applyBorder="1" applyAlignment="1">
      <alignment horizontal="right" vertical="center" wrapText="1"/>
    </xf>
    <xf numFmtId="49" fontId="6" fillId="32" borderId="14" xfId="0" applyNumberFormat="1" applyFont="1" applyFill="1" applyBorder="1" applyAlignment="1">
      <alignment horizontal="left" vertical="center" wrapText="1"/>
    </xf>
    <xf numFmtId="49" fontId="6" fillId="32" borderId="67" xfId="0" applyNumberFormat="1" applyFont="1" applyFill="1" applyBorder="1" applyAlignment="1">
      <alignment horizontal="left" vertical="center" wrapText="1"/>
    </xf>
    <xf numFmtId="172" fontId="24" fillId="32" borderId="14" xfId="0" applyNumberFormat="1" applyFont="1" applyFill="1" applyBorder="1" applyAlignment="1" applyProtection="1">
      <alignment horizontal="center" vertical="center"/>
      <protection/>
    </xf>
    <xf numFmtId="172" fontId="24" fillId="32" borderId="66" xfId="0" applyNumberFormat="1" applyFont="1" applyFill="1" applyBorder="1" applyAlignment="1" applyProtection="1">
      <alignment horizontal="center" vertical="center"/>
      <protection/>
    </xf>
    <xf numFmtId="172" fontId="24" fillId="32" borderId="67" xfId="0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right" vertical="center" wrapText="1"/>
    </xf>
    <xf numFmtId="0" fontId="6" fillId="32" borderId="36" xfId="0" applyFont="1" applyFill="1" applyBorder="1" applyAlignment="1">
      <alignment horizontal="right" vertical="center" wrapText="1"/>
    </xf>
    <xf numFmtId="172" fontId="2" fillId="0" borderId="66" xfId="0" applyNumberFormat="1" applyFont="1" applyFill="1" applyBorder="1" applyAlignment="1" applyProtection="1">
      <alignment horizontal="center" vertical="center"/>
      <protection/>
    </xf>
    <xf numFmtId="0" fontId="24" fillId="32" borderId="14" xfId="0" applyNumberFormat="1" applyFont="1" applyFill="1" applyBorder="1" applyAlignment="1" applyProtection="1">
      <alignment horizontal="center" vertical="center" wrapText="1"/>
      <protection/>
    </xf>
    <xf numFmtId="0" fontId="24" fillId="32" borderId="66" xfId="0" applyNumberFormat="1" applyFont="1" applyFill="1" applyBorder="1" applyAlignment="1" applyProtection="1">
      <alignment horizontal="center" vertical="center" wrapText="1"/>
      <protection/>
    </xf>
    <xf numFmtId="0" fontId="24" fillId="32" borderId="67" xfId="0" applyNumberFormat="1" applyFont="1" applyFill="1" applyBorder="1" applyAlignment="1" applyProtection="1">
      <alignment horizontal="center" vertical="center" wrapText="1"/>
      <protection/>
    </xf>
    <xf numFmtId="0" fontId="6" fillId="32" borderId="14" xfId="0" applyNumberFormat="1" applyFont="1" applyFill="1" applyBorder="1" applyAlignment="1" applyProtection="1">
      <alignment horizontal="center" vertical="center"/>
      <protection/>
    </xf>
    <xf numFmtId="0" fontId="6" fillId="32" borderId="66" xfId="0" applyNumberFormat="1" applyFont="1" applyFill="1" applyBorder="1" applyAlignment="1" applyProtection="1">
      <alignment horizontal="center" vertical="center"/>
      <protection/>
    </xf>
    <xf numFmtId="0" fontId="6" fillId="32" borderId="67" xfId="0" applyNumberFormat="1" applyFont="1" applyFill="1" applyBorder="1" applyAlignment="1" applyProtection="1">
      <alignment horizontal="center" vertical="center"/>
      <protection/>
    </xf>
    <xf numFmtId="0" fontId="6" fillId="32" borderId="23" xfId="0" applyFont="1" applyFill="1" applyBorder="1" applyAlignment="1">
      <alignment horizontal="right" vertical="center" wrapText="1"/>
    </xf>
    <xf numFmtId="0" fontId="6" fillId="32" borderId="81" xfId="0" applyFont="1" applyFill="1" applyBorder="1" applyAlignment="1">
      <alignment horizontal="right" vertical="center" wrapText="1"/>
    </xf>
    <xf numFmtId="49" fontId="6" fillId="32" borderId="31" xfId="0" applyNumberFormat="1" applyFont="1" applyFill="1" applyBorder="1" applyAlignment="1">
      <alignment horizontal="left" vertical="center" wrapText="1"/>
    </xf>
    <xf numFmtId="49" fontId="6" fillId="32" borderId="100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 applyProtection="1">
      <alignment horizontal="center" vertical="center" wrapText="1"/>
      <protection/>
    </xf>
    <xf numFmtId="49" fontId="29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49" fontId="29" fillId="33" borderId="66" xfId="0" applyNumberFormat="1" applyFont="1" applyFill="1" applyBorder="1" applyAlignment="1">
      <alignment horizontal="center" vertical="center" wrapText="1"/>
    </xf>
    <xf numFmtId="49" fontId="29" fillId="33" borderId="36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right" vertical="center"/>
    </xf>
    <xf numFmtId="0" fontId="2" fillId="32" borderId="85" xfId="0" applyFont="1" applyFill="1" applyBorder="1" applyAlignment="1">
      <alignment horizontal="right" vertical="center"/>
    </xf>
    <xf numFmtId="0" fontId="2" fillId="32" borderId="76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64" xfId="0" applyNumberFormat="1" applyFont="1" applyFill="1" applyBorder="1" applyAlignment="1" applyProtection="1">
      <alignment horizontal="center" vertical="center"/>
      <protection/>
    </xf>
    <xf numFmtId="0" fontId="24" fillId="32" borderId="14" xfId="0" applyNumberFormat="1" applyFont="1" applyFill="1" applyBorder="1" applyAlignment="1" applyProtection="1">
      <alignment horizontal="center" vertical="center"/>
      <protection/>
    </xf>
    <xf numFmtId="0" fontId="24" fillId="32" borderId="66" xfId="0" applyNumberFormat="1" applyFont="1" applyFill="1" applyBorder="1" applyAlignment="1" applyProtection="1">
      <alignment horizontal="center" vertical="center"/>
      <protection/>
    </xf>
    <xf numFmtId="0" fontId="24" fillId="32" borderId="67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>
      <alignment horizontal="center" vertical="center" wrapText="1"/>
    </xf>
    <xf numFmtId="1" fontId="2" fillId="32" borderId="67" xfId="0" applyNumberFormat="1" applyFont="1" applyFill="1" applyBorder="1" applyAlignment="1">
      <alignment horizontal="center" vertical="center" wrapText="1"/>
    </xf>
    <xf numFmtId="0" fontId="2" fillId="32" borderId="39" xfId="0" applyFont="1" applyFill="1" applyBorder="1" applyAlignment="1" applyProtection="1">
      <alignment horizontal="right" vertical="center"/>
      <protection/>
    </xf>
    <xf numFmtId="0" fontId="2" fillId="32" borderId="85" xfId="0" applyFont="1" applyFill="1" applyBorder="1" applyAlignment="1" applyProtection="1">
      <alignment horizontal="right" vertical="center"/>
      <protection/>
    </xf>
    <xf numFmtId="0" fontId="2" fillId="32" borderId="76" xfId="0" applyFont="1" applyFill="1" applyBorder="1" applyAlignment="1" applyProtection="1">
      <alignment horizontal="right" vertical="center"/>
      <protection/>
    </xf>
    <xf numFmtId="0" fontId="2" fillId="32" borderId="39" xfId="0" applyNumberFormat="1" applyFont="1" applyFill="1" applyBorder="1" applyAlignment="1" applyProtection="1">
      <alignment horizontal="right" vertical="center"/>
      <protection/>
    </xf>
    <xf numFmtId="0" fontId="2" fillId="32" borderId="85" xfId="0" applyNumberFormat="1" applyFont="1" applyFill="1" applyBorder="1" applyAlignment="1" applyProtection="1">
      <alignment horizontal="right" vertical="center"/>
      <protection/>
    </xf>
    <xf numFmtId="0" fontId="2" fillId="32" borderId="76" xfId="0" applyNumberFormat="1" applyFont="1" applyFill="1" applyBorder="1" applyAlignment="1" applyProtection="1">
      <alignment horizontal="right" vertical="center"/>
      <protection/>
    </xf>
    <xf numFmtId="0" fontId="2" fillId="32" borderId="39" xfId="0" applyFont="1" applyFill="1" applyBorder="1" applyAlignment="1">
      <alignment horizontal="right" vertical="top"/>
    </xf>
    <xf numFmtId="0" fontId="2" fillId="32" borderId="85" xfId="0" applyFont="1" applyFill="1" applyBorder="1" applyAlignment="1">
      <alignment horizontal="right" vertical="top"/>
    </xf>
    <xf numFmtId="0" fontId="2" fillId="32" borderId="42" xfId="0" applyFont="1" applyFill="1" applyBorder="1" applyAlignment="1">
      <alignment horizontal="right" vertical="top"/>
    </xf>
    <xf numFmtId="0" fontId="2" fillId="32" borderId="56" xfId="0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right" vertical="center"/>
    </xf>
    <xf numFmtId="0" fontId="2" fillId="32" borderId="75" xfId="0" applyFont="1" applyFill="1" applyBorder="1" applyAlignment="1">
      <alignment horizontal="right" vertical="center"/>
    </xf>
    <xf numFmtId="1" fontId="2" fillId="34" borderId="14" xfId="0" applyNumberFormat="1" applyFont="1" applyFill="1" applyBorder="1" applyAlignment="1">
      <alignment horizontal="center" vertical="center" wrapText="1"/>
    </xf>
    <xf numFmtId="1" fontId="2" fillId="34" borderId="67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67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right" vertical="center" wrapText="1"/>
    </xf>
    <xf numFmtId="0" fontId="6" fillId="32" borderId="100" xfId="0" applyFont="1" applyFill="1" applyBorder="1" applyAlignment="1">
      <alignment horizontal="right" vertical="center" wrapText="1"/>
    </xf>
    <xf numFmtId="49" fontId="6" fillId="32" borderId="40" xfId="0" applyNumberFormat="1" applyFont="1" applyFill="1" applyBorder="1" applyAlignment="1">
      <alignment horizontal="left" vertical="center" wrapText="1"/>
    </xf>
    <xf numFmtId="49" fontId="6" fillId="32" borderId="49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>
      <alignment horizontal="right" vertical="top"/>
    </xf>
    <xf numFmtId="0" fontId="2" fillId="32" borderId="37" xfId="0" applyFont="1" applyFill="1" applyBorder="1" applyAlignment="1">
      <alignment horizontal="right" vertical="top"/>
    </xf>
    <xf numFmtId="0" fontId="2" fillId="32" borderId="57" xfId="0" applyFont="1" applyFill="1" applyBorder="1" applyAlignment="1">
      <alignment horizontal="right" vertical="top"/>
    </xf>
    <xf numFmtId="0" fontId="0" fillId="34" borderId="67" xfId="0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 wrapText="1"/>
    </xf>
    <xf numFmtId="1" fontId="6" fillId="34" borderId="2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іт_ЕП_бакалавр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view="pageBreakPreview" zoomScale="70" zoomScaleSheetLayoutView="70" zoomScalePageLayoutView="0" workbookViewId="0" topLeftCell="A1">
      <selection activeCell="BA32" sqref="BA32"/>
    </sheetView>
  </sheetViews>
  <sheetFormatPr defaultColWidth="3.25390625" defaultRowHeight="12.75"/>
  <cols>
    <col min="1" max="1" width="4.875" style="1" customWidth="1"/>
    <col min="2" max="2" width="4.375" style="1" customWidth="1"/>
    <col min="3" max="3" width="3.253906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3.75390625" style="1" customWidth="1"/>
    <col min="12" max="12" width="4.625" style="1" customWidth="1"/>
    <col min="13" max="13" width="4.375" style="1" customWidth="1"/>
    <col min="14" max="15" width="3.875" style="1" customWidth="1"/>
    <col min="16" max="16" width="4.625" style="1" customWidth="1"/>
    <col min="17" max="17" width="3.75390625" style="1" customWidth="1"/>
    <col min="18" max="18" width="5.75390625" style="1" customWidth="1"/>
    <col min="19" max="19" width="4.25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7" width="5.00390625" style="1" customWidth="1"/>
    <col min="38" max="38" width="4.625" style="1" customWidth="1"/>
    <col min="39" max="39" width="5.00390625" style="1" customWidth="1"/>
    <col min="40" max="40" width="5.125" style="1" customWidth="1"/>
    <col min="41" max="41" width="4.875" style="1" customWidth="1"/>
    <col min="42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4.625" style="1" customWidth="1"/>
    <col min="49" max="49" width="4.37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992" t="s">
        <v>14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4" t="s">
        <v>25</v>
      </c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33"/>
      <c r="AP1" s="933"/>
      <c r="AQ1" s="933"/>
      <c r="AR1" s="933"/>
      <c r="AS1" s="933"/>
      <c r="AT1" s="933"/>
      <c r="AU1" s="933"/>
      <c r="AV1" s="933"/>
      <c r="AW1" s="933"/>
      <c r="AX1" s="933"/>
      <c r="AY1" s="933"/>
      <c r="AZ1" s="933"/>
      <c r="BA1" s="933"/>
      <c r="BB1" s="933"/>
      <c r="BC1" s="933"/>
      <c r="BD1" s="933"/>
      <c r="BE1" s="933"/>
    </row>
    <row r="2" spans="1:57" ht="18.75" customHeight="1">
      <c r="A2" s="991" t="s">
        <v>19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5" t="s">
        <v>15</v>
      </c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995"/>
      <c r="AI2" s="995"/>
      <c r="AJ2" s="995"/>
      <c r="AK2" s="995"/>
      <c r="AL2" s="995"/>
      <c r="AM2" s="995"/>
      <c r="AN2" s="995"/>
      <c r="AO2" s="934"/>
      <c r="AP2" s="934"/>
      <c r="AQ2" s="934"/>
      <c r="AR2" s="934"/>
      <c r="AS2" s="934"/>
      <c r="AT2" s="934"/>
      <c r="AU2" s="934"/>
      <c r="AV2" s="934"/>
      <c r="AW2" s="934"/>
      <c r="AX2" s="934"/>
      <c r="AY2" s="934"/>
      <c r="AZ2" s="934"/>
      <c r="BA2" s="934"/>
      <c r="BB2" s="934"/>
      <c r="BC2" s="934"/>
      <c r="BD2" s="934"/>
      <c r="BE2" s="934"/>
    </row>
    <row r="3" spans="1:57" ht="3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917" t="s">
        <v>219</v>
      </c>
      <c r="AP3" s="917"/>
      <c r="AQ3" s="917"/>
      <c r="AR3" s="917"/>
      <c r="AS3" s="917"/>
      <c r="AT3" s="917"/>
      <c r="AU3" s="917"/>
      <c r="AV3" s="917"/>
      <c r="AW3" s="917"/>
      <c r="AX3" s="917"/>
      <c r="AY3" s="917"/>
      <c r="AZ3" s="917"/>
      <c r="BA3" s="917"/>
      <c r="BB3" s="917"/>
      <c r="BC3" s="917"/>
      <c r="BD3" s="917"/>
      <c r="BE3" s="917"/>
    </row>
    <row r="4" spans="1:57" ht="30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71" t="s">
        <v>38</v>
      </c>
      <c r="Q4" s="971"/>
      <c r="R4" s="971"/>
      <c r="S4" s="971"/>
      <c r="T4" s="971"/>
      <c r="U4" s="971"/>
      <c r="V4" s="971"/>
      <c r="W4" s="971"/>
      <c r="X4" s="971"/>
      <c r="Y4" s="971"/>
      <c r="Z4" s="971"/>
      <c r="AA4" s="971"/>
      <c r="AB4" s="971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971"/>
      <c r="AN4" s="971"/>
      <c r="AO4" s="917" t="s">
        <v>152</v>
      </c>
      <c r="AP4" s="917"/>
      <c r="AQ4" s="917"/>
      <c r="AR4" s="917"/>
      <c r="AS4" s="917"/>
      <c r="AT4" s="917"/>
      <c r="AU4" s="917"/>
      <c r="AV4" s="917"/>
      <c r="AW4" s="917"/>
      <c r="AX4" s="917"/>
      <c r="AY4" s="917"/>
      <c r="AZ4" s="917"/>
      <c r="BA4" s="917"/>
      <c r="BB4" s="917"/>
      <c r="BC4" s="917"/>
      <c r="BD4" s="917"/>
      <c r="BE4" s="917"/>
    </row>
    <row r="5" spans="1:57" s="4" customFormat="1" ht="39" customHeight="1">
      <c r="A5" s="990" t="s">
        <v>160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3" t="s">
        <v>39</v>
      </c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17" t="s">
        <v>37</v>
      </c>
      <c r="AP5" s="936"/>
      <c r="AQ5" s="936"/>
      <c r="AR5" s="936"/>
      <c r="AS5" s="936"/>
      <c r="AT5" s="936"/>
      <c r="AU5" s="936"/>
      <c r="AV5" s="936"/>
      <c r="AW5" s="936"/>
      <c r="AX5" s="936"/>
      <c r="AY5" s="936"/>
      <c r="AZ5" s="936"/>
      <c r="BA5" s="936"/>
      <c r="BB5" s="936"/>
      <c r="BC5" s="936"/>
      <c r="BD5" s="936"/>
      <c r="BE5" s="936"/>
    </row>
    <row r="6" spans="1:58" s="4" customFormat="1" ht="24" customHeight="1">
      <c r="A6" s="990" t="s">
        <v>194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87" t="s">
        <v>195</v>
      </c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7"/>
      <c r="AJ6" s="987"/>
      <c r="AK6" s="987"/>
      <c r="AL6" s="987"/>
      <c r="AM6" s="987"/>
      <c r="AN6" s="987"/>
      <c r="AO6" s="949" t="s">
        <v>43</v>
      </c>
      <c r="AP6" s="950"/>
      <c r="AQ6" s="950"/>
      <c r="AR6" s="950"/>
      <c r="AS6" s="950"/>
      <c r="AT6" s="950"/>
      <c r="AU6" s="950"/>
      <c r="AV6" s="950"/>
      <c r="AW6" s="950"/>
      <c r="AX6" s="950"/>
      <c r="AY6" s="950"/>
      <c r="AZ6" s="950"/>
      <c r="BA6" s="950"/>
      <c r="BB6" s="950"/>
      <c r="BC6" s="950"/>
      <c r="BD6" s="950"/>
      <c r="BE6" s="950"/>
      <c r="BF6" s="950"/>
    </row>
    <row r="7" spans="1:58" s="4" customFormat="1" ht="28.5" customHeight="1">
      <c r="A7" s="990"/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35" t="s">
        <v>196</v>
      </c>
      <c r="Q7" s="935"/>
      <c r="R7" s="935"/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5"/>
      <c r="AD7" s="935"/>
      <c r="AE7" s="935"/>
      <c r="AF7" s="935"/>
      <c r="AG7" s="935"/>
      <c r="AH7" s="935"/>
      <c r="AI7" s="935"/>
      <c r="AJ7" s="935"/>
      <c r="AK7" s="935"/>
      <c r="AL7" s="935"/>
      <c r="AM7" s="935"/>
      <c r="AN7" s="935"/>
      <c r="AO7" s="949" t="s">
        <v>44</v>
      </c>
      <c r="AP7" s="950"/>
      <c r="AQ7" s="950"/>
      <c r="AR7" s="950"/>
      <c r="AS7" s="950"/>
      <c r="AT7" s="950"/>
      <c r="AU7" s="950"/>
      <c r="AV7" s="950"/>
      <c r="AW7" s="950"/>
      <c r="AX7" s="950"/>
      <c r="AY7" s="950"/>
      <c r="AZ7" s="950"/>
      <c r="BA7" s="950"/>
      <c r="BB7" s="950"/>
      <c r="BC7" s="950"/>
      <c r="BD7" s="950"/>
      <c r="BE7" s="950"/>
      <c r="BF7" s="950"/>
    </row>
    <row r="8" spans="16:58" s="4" customFormat="1" ht="22.5" customHeight="1">
      <c r="P8" s="632" t="s">
        <v>197</v>
      </c>
      <c r="Q8" s="632"/>
      <c r="R8" s="632"/>
      <c r="S8" s="632"/>
      <c r="T8" s="633" t="s">
        <v>198</v>
      </c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949" t="s">
        <v>45</v>
      </c>
      <c r="AP8" s="950"/>
      <c r="AQ8" s="950"/>
      <c r="AR8" s="950"/>
      <c r="AS8" s="950"/>
      <c r="AT8" s="950"/>
      <c r="AU8" s="950"/>
      <c r="AV8" s="950"/>
      <c r="AW8" s="950"/>
      <c r="AX8" s="950"/>
      <c r="AY8" s="950"/>
      <c r="AZ8" s="950"/>
      <c r="BA8" s="950"/>
      <c r="BB8" s="950"/>
      <c r="BC8" s="950"/>
      <c r="BD8" s="950"/>
      <c r="BE8" s="950"/>
      <c r="BF8" s="950"/>
    </row>
    <row r="9" spans="16:58" s="4" customFormat="1" ht="24" customHeight="1">
      <c r="P9" s="984" t="s">
        <v>199</v>
      </c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985"/>
      <c r="AM9" s="985"/>
      <c r="AO9" s="949" t="s">
        <v>46</v>
      </c>
      <c r="AP9" s="950"/>
      <c r="AQ9" s="950"/>
      <c r="AR9" s="950"/>
      <c r="AS9" s="950"/>
      <c r="AT9" s="950"/>
      <c r="AU9" s="950"/>
      <c r="AV9" s="950"/>
      <c r="AW9" s="950"/>
      <c r="AX9" s="950"/>
      <c r="AY9" s="950"/>
      <c r="AZ9" s="950"/>
      <c r="BA9" s="950"/>
      <c r="BB9" s="950"/>
      <c r="BC9" s="950"/>
      <c r="BD9" s="950"/>
      <c r="BE9" s="950"/>
      <c r="BF9" s="950"/>
    </row>
    <row r="10" spans="16:58" s="4" customFormat="1" ht="21" customHeight="1">
      <c r="P10" s="996" t="s">
        <v>147</v>
      </c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7"/>
      <c r="AH10" s="997"/>
      <c r="AI10" s="997"/>
      <c r="AJ10" s="997"/>
      <c r="AK10" s="997"/>
      <c r="AL10" s="997"/>
      <c r="AM10" s="997"/>
      <c r="AN10" s="632"/>
      <c r="AO10" s="949" t="s">
        <v>47</v>
      </c>
      <c r="AP10" s="950"/>
      <c r="AQ10" s="950"/>
      <c r="AR10" s="950"/>
      <c r="AS10" s="950"/>
      <c r="AT10" s="950"/>
      <c r="AU10" s="950"/>
      <c r="AV10" s="950"/>
      <c r="AW10" s="950"/>
      <c r="AX10" s="950"/>
      <c r="AY10" s="950"/>
      <c r="AZ10" s="950"/>
      <c r="BA10" s="950"/>
      <c r="BB10" s="950"/>
      <c r="BC10" s="950"/>
      <c r="BD10" s="950"/>
      <c r="BE10" s="950"/>
      <c r="BF10" s="950"/>
    </row>
    <row r="11" spans="16:58" s="4" customFormat="1" ht="22.5" customHeight="1">
      <c r="P11" s="935" t="s">
        <v>214</v>
      </c>
      <c r="Q11" s="935"/>
      <c r="R11" s="935"/>
      <c r="S11" s="935"/>
      <c r="T11" s="935"/>
      <c r="U11" s="935"/>
      <c r="V11" s="935"/>
      <c r="W11" s="935"/>
      <c r="X11" s="935"/>
      <c r="Y11" s="935"/>
      <c r="Z11" s="935"/>
      <c r="AA11" s="935"/>
      <c r="AB11" s="935"/>
      <c r="AC11" s="935"/>
      <c r="AD11" s="935"/>
      <c r="AE11" s="935"/>
      <c r="AF11" s="935"/>
      <c r="AG11" s="935"/>
      <c r="AH11" s="935"/>
      <c r="AI11" s="935"/>
      <c r="AJ11" s="935"/>
      <c r="AK11" s="935"/>
      <c r="AL11" s="935"/>
      <c r="AM11" s="935"/>
      <c r="AN11" s="935"/>
      <c r="AO11" s="950"/>
      <c r="AP11" s="950"/>
      <c r="AQ11" s="950"/>
      <c r="AR11" s="950"/>
      <c r="AS11" s="950"/>
      <c r="AT11" s="950"/>
      <c r="AU11" s="950"/>
      <c r="AV11" s="950"/>
      <c r="AW11" s="950"/>
      <c r="AX11" s="950"/>
      <c r="AY11" s="950"/>
      <c r="AZ11" s="950"/>
      <c r="BA11" s="950"/>
      <c r="BB11" s="950"/>
      <c r="BC11" s="950"/>
      <c r="BD11" s="950"/>
      <c r="BE11" s="950"/>
      <c r="BF11" s="950"/>
    </row>
    <row r="12" spans="41:58" s="4" customFormat="1" ht="22.5" customHeight="1">
      <c r="AO12" s="949"/>
      <c r="AP12" s="949"/>
      <c r="AQ12" s="949"/>
      <c r="AR12" s="949"/>
      <c r="AS12" s="949"/>
      <c r="AT12" s="949"/>
      <c r="AU12" s="949"/>
      <c r="AV12" s="949"/>
      <c r="AW12" s="949"/>
      <c r="AX12" s="949"/>
      <c r="AY12" s="949"/>
      <c r="AZ12" s="949"/>
      <c r="BA12" s="949"/>
      <c r="BB12" s="949"/>
      <c r="BC12" s="949"/>
      <c r="BD12" s="949"/>
      <c r="BE12" s="949"/>
      <c r="BF12" s="949"/>
    </row>
    <row r="13" spans="41:58" s="4" customFormat="1" ht="22.5" customHeight="1">
      <c r="AO13" s="574"/>
      <c r="AP13" s="574"/>
      <c r="AQ13" s="574"/>
      <c r="AR13" s="574"/>
      <c r="AS13" s="574"/>
      <c r="AT13" s="574"/>
      <c r="AU13" s="574"/>
      <c r="AV13" s="574"/>
      <c r="AW13" s="574"/>
      <c r="AX13" s="574"/>
      <c r="AY13" s="574"/>
      <c r="AZ13" s="574"/>
      <c r="BA13" s="574"/>
      <c r="BB13" s="574"/>
      <c r="BC13" s="574"/>
      <c r="BD13" s="574"/>
      <c r="BE13" s="574"/>
      <c r="BF13" s="574"/>
    </row>
    <row r="14" spans="41:58" s="4" customFormat="1" ht="22.5" customHeight="1"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</row>
    <row r="15" spans="41:58" s="4" customFormat="1" ht="22.5" customHeight="1">
      <c r="AO15" s="574"/>
      <c r="AP15" s="574"/>
      <c r="AQ15" s="574"/>
      <c r="AR15" s="574"/>
      <c r="AS15" s="574"/>
      <c r="AT15" s="574"/>
      <c r="AU15" s="574"/>
      <c r="AV15" s="574"/>
      <c r="AW15" s="574"/>
      <c r="AX15" s="574"/>
      <c r="AY15" s="574"/>
      <c r="AZ15" s="574"/>
      <c r="BA15" s="574"/>
      <c r="BB15" s="574"/>
      <c r="BC15" s="574"/>
      <c r="BD15" s="574"/>
      <c r="BE15" s="574"/>
      <c r="BF15" s="574"/>
    </row>
    <row r="16" spans="1:57" s="4" customFormat="1" ht="20.25">
      <c r="A16" s="989" t="s">
        <v>36</v>
      </c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89"/>
      <c r="AJ16" s="989"/>
      <c r="AK16" s="989"/>
      <c r="AL16" s="989"/>
      <c r="AM16" s="989"/>
      <c r="AN16" s="989"/>
      <c r="AO16" s="989"/>
      <c r="AP16" s="989"/>
      <c r="AQ16" s="989"/>
      <c r="AR16" s="989"/>
      <c r="AS16" s="989"/>
      <c r="AT16" s="989"/>
      <c r="AU16" s="989"/>
      <c r="AV16" s="989"/>
      <c r="AW16" s="989"/>
      <c r="AX16" s="989"/>
      <c r="AY16" s="989"/>
      <c r="AZ16" s="989"/>
      <c r="BA16" s="989"/>
      <c r="BB16" s="989"/>
      <c r="BC16" s="989"/>
      <c r="BD16" s="989"/>
      <c r="BE16" s="989"/>
    </row>
    <row r="17" ht="18" customHeight="1"/>
    <row r="18" spans="1:57" ht="18" customHeight="1">
      <c r="A18" s="988" t="s">
        <v>12</v>
      </c>
      <c r="B18" s="972" t="s">
        <v>0</v>
      </c>
      <c r="C18" s="972"/>
      <c r="D18" s="972"/>
      <c r="E18" s="972"/>
      <c r="F18" s="972" t="s">
        <v>1</v>
      </c>
      <c r="G18" s="972"/>
      <c r="H18" s="972"/>
      <c r="I18" s="972"/>
      <c r="J18" s="852" t="s">
        <v>2</v>
      </c>
      <c r="K18" s="855"/>
      <c r="L18" s="855"/>
      <c r="M18" s="854"/>
      <c r="N18" s="852" t="s">
        <v>3</v>
      </c>
      <c r="O18" s="855"/>
      <c r="P18" s="855"/>
      <c r="Q18" s="855"/>
      <c r="R18" s="854"/>
      <c r="S18" s="852" t="s">
        <v>4</v>
      </c>
      <c r="T18" s="853"/>
      <c r="U18" s="853"/>
      <c r="V18" s="853"/>
      <c r="W18" s="854"/>
      <c r="X18" s="972" t="s">
        <v>5</v>
      </c>
      <c r="Y18" s="972"/>
      <c r="Z18" s="972"/>
      <c r="AA18" s="972"/>
      <c r="AB18" s="852" t="s">
        <v>6</v>
      </c>
      <c r="AC18" s="855"/>
      <c r="AD18" s="855"/>
      <c r="AE18" s="854"/>
      <c r="AF18" s="852" t="s">
        <v>7</v>
      </c>
      <c r="AG18" s="855"/>
      <c r="AH18" s="855"/>
      <c r="AI18" s="854"/>
      <c r="AJ18" s="852" t="s">
        <v>8</v>
      </c>
      <c r="AK18" s="855"/>
      <c r="AL18" s="855"/>
      <c r="AM18" s="855"/>
      <c r="AN18" s="854"/>
      <c r="AO18" s="972" t="s">
        <v>9</v>
      </c>
      <c r="AP18" s="972"/>
      <c r="AQ18" s="972"/>
      <c r="AR18" s="972"/>
      <c r="AS18" s="852" t="s">
        <v>10</v>
      </c>
      <c r="AT18" s="853"/>
      <c r="AU18" s="853"/>
      <c r="AV18" s="853"/>
      <c r="AW18" s="854"/>
      <c r="AX18" s="852" t="s">
        <v>11</v>
      </c>
      <c r="AY18" s="855"/>
      <c r="AZ18" s="855"/>
      <c r="BA18" s="854"/>
      <c r="BB18" s="947"/>
      <c r="BC18" s="948"/>
      <c r="BD18" s="948"/>
      <c r="BE18" s="948"/>
    </row>
    <row r="19" spans="1:57" s="3" customFormat="1" ht="20.25" customHeight="1">
      <c r="A19" s="988"/>
      <c r="B19" s="822">
        <v>1</v>
      </c>
      <c r="C19" s="822">
        <v>2</v>
      </c>
      <c r="D19" s="822">
        <v>3</v>
      </c>
      <c r="E19" s="822">
        <v>4</v>
      </c>
      <c r="F19" s="823">
        <v>5</v>
      </c>
      <c r="G19" s="823">
        <v>6</v>
      </c>
      <c r="H19" s="823">
        <v>7</v>
      </c>
      <c r="I19" s="823">
        <v>8</v>
      </c>
      <c r="J19" s="823">
        <v>9</v>
      </c>
      <c r="K19" s="823">
        <v>10</v>
      </c>
      <c r="L19" s="823">
        <v>11</v>
      </c>
      <c r="M19" s="823">
        <v>12</v>
      </c>
      <c r="N19" s="823">
        <v>13</v>
      </c>
      <c r="O19" s="823">
        <v>14</v>
      </c>
      <c r="P19" s="823">
        <v>15</v>
      </c>
      <c r="Q19" s="823">
        <v>16</v>
      </c>
      <c r="R19" s="823">
        <v>17</v>
      </c>
      <c r="S19" s="823">
        <v>18</v>
      </c>
      <c r="T19" s="823">
        <v>19</v>
      </c>
      <c r="U19" s="823">
        <v>20</v>
      </c>
      <c r="V19" s="823">
        <v>21</v>
      </c>
      <c r="W19" s="823">
        <v>22</v>
      </c>
      <c r="X19" s="823">
        <v>23</v>
      </c>
      <c r="Y19" s="823">
        <v>24</v>
      </c>
      <c r="Z19" s="823">
        <v>25</v>
      </c>
      <c r="AA19" s="823">
        <v>26</v>
      </c>
      <c r="AB19" s="823">
        <v>27</v>
      </c>
      <c r="AC19" s="823">
        <v>28</v>
      </c>
      <c r="AD19" s="823">
        <v>29</v>
      </c>
      <c r="AE19" s="823">
        <v>30</v>
      </c>
      <c r="AF19" s="823">
        <v>31</v>
      </c>
      <c r="AG19" s="823">
        <v>32</v>
      </c>
      <c r="AH19" s="823">
        <v>33</v>
      </c>
      <c r="AI19" s="823">
        <v>34</v>
      </c>
      <c r="AJ19" s="823">
        <v>35</v>
      </c>
      <c r="AK19" s="823">
        <v>36</v>
      </c>
      <c r="AL19" s="823">
        <v>37</v>
      </c>
      <c r="AM19" s="823">
        <v>38</v>
      </c>
      <c r="AN19" s="823">
        <v>39</v>
      </c>
      <c r="AO19" s="823">
        <v>40</v>
      </c>
      <c r="AP19" s="823">
        <v>41</v>
      </c>
      <c r="AQ19" s="823">
        <v>42</v>
      </c>
      <c r="AR19" s="823">
        <v>43</v>
      </c>
      <c r="AS19" s="823">
        <v>44</v>
      </c>
      <c r="AT19" s="823">
        <v>45</v>
      </c>
      <c r="AU19" s="823">
        <v>46</v>
      </c>
      <c r="AV19" s="823">
        <v>47</v>
      </c>
      <c r="AW19" s="823">
        <v>48</v>
      </c>
      <c r="AX19" s="823">
        <v>49</v>
      </c>
      <c r="AY19" s="823">
        <v>50</v>
      </c>
      <c r="AZ19" s="823">
        <v>51</v>
      </c>
      <c r="BA19" s="823">
        <v>52</v>
      </c>
      <c r="BB19" s="27"/>
      <c r="BC19" s="26"/>
      <c r="BD19" s="26"/>
      <c r="BE19" s="26"/>
    </row>
    <row r="20" spans="1:57" ht="19.5" customHeight="1">
      <c r="A20" s="5" t="s">
        <v>29</v>
      </c>
      <c r="B20" s="5" t="s">
        <v>20</v>
      </c>
      <c r="C20" s="824" t="s">
        <v>224</v>
      </c>
      <c r="D20" s="5"/>
      <c r="E20" s="5"/>
      <c r="F20" s="5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5" t="s">
        <v>16</v>
      </c>
      <c r="R20" s="826" t="s">
        <v>41</v>
      </c>
      <c r="S20" s="825" t="s">
        <v>20</v>
      </c>
      <c r="T20" s="825" t="s">
        <v>17</v>
      </c>
      <c r="U20" s="825"/>
      <c r="V20" s="825"/>
      <c r="W20" s="825"/>
      <c r="X20" s="825"/>
      <c r="Y20" s="825"/>
      <c r="Z20" s="825"/>
      <c r="AA20" s="825"/>
      <c r="AB20" s="825"/>
      <c r="AC20" s="824"/>
      <c r="AD20" s="824"/>
      <c r="AE20" s="824"/>
      <c r="AF20" s="824"/>
      <c r="AG20" s="824"/>
      <c r="AH20" s="824"/>
      <c r="AI20" s="825"/>
      <c r="AJ20" s="825"/>
      <c r="AK20" s="824"/>
      <c r="AL20" s="824"/>
      <c r="AM20" s="824"/>
      <c r="AN20" s="824"/>
      <c r="AO20" s="824"/>
      <c r="AP20" s="836" t="s">
        <v>26</v>
      </c>
      <c r="AQ20" s="837" t="s">
        <v>16</v>
      </c>
      <c r="AR20" s="825" t="s">
        <v>17</v>
      </c>
      <c r="AS20" s="6" t="s">
        <v>17</v>
      </c>
      <c r="AT20" s="6" t="s">
        <v>17</v>
      </c>
      <c r="AU20" s="6" t="s">
        <v>17</v>
      </c>
      <c r="AV20" s="825" t="s">
        <v>17</v>
      </c>
      <c r="AW20" s="6" t="s">
        <v>17</v>
      </c>
      <c r="AX20" s="6" t="s">
        <v>17</v>
      </c>
      <c r="AY20" s="6" t="s">
        <v>17</v>
      </c>
      <c r="AZ20" s="6" t="s">
        <v>17</v>
      </c>
      <c r="BA20" s="6" t="s">
        <v>17</v>
      </c>
      <c r="BB20" s="25"/>
      <c r="BC20" s="7"/>
      <c r="BD20" s="7"/>
      <c r="BE20" s="7"/>
    </row>
    <row r="21" spans="1:57" ht="19.5" customHeight="1">
      <c r="A21" s="5" t="s">
        <v>28</v>
      </c>
      <c r="B21" s="5" t="s">
        <v>20</v>
      </c>
      <c r="C21" s="824" t="s">
        <v>224</v>
      </c>
      <c r="D21" s="5"/>
      <c r="E21" s="5"/>
      <c r="F21" s="5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5" t="s">
        <v>16</v>
      </c>
      <c r="R21" s="826" t="s">
        <v>41</v>
      </c>
      <c r="S21" s="825" t="s">
        <v>20</v>
      </c>
      <c r="T21" s="825" t="s">
        <v>17</v>
      </c>
      <c r="U21" s="825"/>
      <c r="V21" s="825"/>
      <c r="W21" s="825"/>
      <c r="X21" s="825"/>
      <c r="Y21" s="825"/>
      <c r="Z21" s="825"/>
      <c r="AA21" s="825"/>
      <c r="AB21" s="825"/>
      <c r="AC21" s="824"/>
      <c r="AD21" s="824"/>
      <c r="AE21" s="824"/>
      <c r="AF21" s="824"/>
      <c r="AG21" s="824"/>
      <c r="AH21" s="824"/>
      <c r="AI21" s="827"/>
      <c r="AJ21" s="825"/>
      <c r="AK21" s="824"/>
      <c r="AL21" s="824"/>
      <c r="AM21" s="824"/>
      <c r="AN21" s="824"/>
      <c r="AO21" s="824"/>
      <c r="AP21" s="837" t="s">
        <v>26</v>
      </c>
      <c r="AQ21" s="837" t="s">
        <v>16</v>
      </c>
      <c r="AR21" s="827" t="s">
        <v>17</v>
      </c>
      <c r="AS21" s="31" t="s">
        <v>17</v>
      </c>
      <c r="AT21" s="6" t="s">
        <v>17</v>
      </c>
      <c r="AU21" s="6" t="s">
        <v>17</v>
      </c>
      <c r="AV21" s="827" t="s">
        <v>17</v>
      </c>
      <c r="AW21" s="31" t="s">
        <v>17</v>
      </c>
      <c r="AX21" s="6" t="s">
        <v>17</v>
      </c>
      <c r="AY21" s="6" t="s">
        <v>17</v>
      </c>
      <c r="AZ21" s="6" t="s">
        <v>17</v>
      </c>
      <c r="BA21" s="31" t="s">
        <v>17</v>
      </c>
      <c r="BB21" s="25"/>
      <c r="BC21" s="24"/>
      <c r="BD21" s="7"/>
      <c r="BE21" s="7"/>
    </row>
    <row r="22" spans="1:57" ht="19.5" customHeight="1">
      <c r="A22" s="5" t="s">
        <v>27</v>
      </c>
      <c r="B22" s="5" t="s">
        <v>20</v>
      </c>
      <c r="C22" s="824" t="s">
        <v>224</v>
      </c>
      <c r="D22" s="5"/>
      <c r="E22" s="5"/>
      <c r="F22" s="5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5" t="s">
        <v>16</v>
      </c>
      <c r="R22" s="826" t="s">
        <v>41</v>
      </c>
      <c r="S22" s="825" t="s">
        <v>20</v>
      </c>
      <c r="T22" s="825" t="s">
        <v>17</v>
      </c>
      <c r="U22" s="824"/>
      <c r="V22" s="825"/>
      <c r="W22" s="825"/>
      <c r="X22" s="825"/>
      <c r="Y22" s="824"/>
      <c r="Z22" s="825"/>
      <c r="AA22" s="828"/>
      <c r="AB22" s="828"/>
      <c r="AC22" s="827"/>
      <c r="AD22" s="827" t="s">
        <v>26</v>
      </c>
      <c r="AE22" s="827" t="s">
        <v>16</v>
      </c>
      <c r="AF22" s="825" t="s">
        <v>23</v>
      </c>
      <c r="AG22" s="825" t="s">
        <v>23</v>
      </c>
      <c r="AH22" s="825" t="s">
        <v>23</v>
      </c>
      <c r="AI22" s="825" t="s">
        <v>23</v>
      </c>
      <c r="AJ22" s="825" t="s">
        <v>23</v>
      </c>
      <c r="AK22" s="825" t="s">
        <v>23</v>
      </c>
      <c r="AL22" s="825" t="s">
        <v>23</v>
      </c>
      <c r="AM22" s="825" t="s">
        <v>23</v>
      </c>
      <c r="AN22" s="825" t="s">
        <v>23</v>
      </c>
      <c r="AO22" s="825" t="s">
        <v>23</v>
      </c>
      <c r="AP22" s="825" t="s">
        <v>23</v>
      </c>
      <c r="AQ22" s="829" t="s">
        <v>225</v>
      </c>
      <c r="AR22" s="829" t="s">
        <v>225</v>
      </c>
      <c r="AS22" s="825" t="s">
        <v>40</v>
      </c>
      <c r="AT22" s="825" t="s">
        <v>40</v>
      </c>
      <c r="AU22" s="825" t="s">
        <v>40</v>
      </c>
      <c r="AV22" s="825" t="s">
        <v>40</v>
      </c>
      <c r="AW22" s="825" t="s">
        <v>40</v>
      </c>
      <c r="AX22" s="825" t="s">
        <v>40</v>
      </c>
      <c r="AY22" s="825" t="s">
        <v>40</v>
      </c>
      <c r="AZ22" s="825" t="s">
        <v>40</v>
      </c>
      <c r="BA22" s="825" t="s">
        <v>40</v>
      </c>
      <c r="BB22" s="7"/>
      <c r="BC22" s="24"/>
      <c r="BD22" s="7"/>
      <c r="BE22" s="7"/>
    </row>
    <row r="23" spans="1:57" ht="19.5" customHeight="1">
      <c r="A23" s="29"/>
      <c r="B23" s="7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"/>
      <c r="X23" s="7"/>
      <c r="Y23" s="2"/>
      <c r="Z23" s="7"/>
      <c r="AA23" s="7"/>
      <c r="AB23" s="7"/>
      <c r="AC23" s="30"/>
      <c r="AD23" s="30"/>
      <c r="AE23" s="30"/>
      <c r="AF23" s="30"/>
      <c r="AG23" s="3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30"/>
      <c r="AS23" s="30"/>
      <c r="AT23" s="30"/>
      <c r="AU23" s="7"/>
      <c r="AV23" s="7"/>
      <c r="AW23" s="2"/>
      <c r="AX23" s="7"/>
      <c r="AY23" s="7"/>
      <c r="AZ23" s="7"/>
      <c r="BA23" s="7"/>
      <c r="BB23" s="23"/>
      <c r="BC23" s="23"/>
      <c r="BD23" s="23"/>
      <c r="BE23" s="22"/>
    </row>
    <row r="24" spans="1:57" s="2" customFormat="1" ht="22.5" customHeight="1">
      <c r="A24" s="913" t="s">
        <v>226</v>
      </c>
      <c r="B24" s="913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3"/>
      <c r="AS24" s="913"/>
      <c r="AT24" s="913"/>
      <c r="AU24" s="913"/>
      <c r="AV24" s="913"/>
      <c r="AW24" s="913"/>
      <c r="AX24" s="913"/>
      <c r="AY24" s="913"/>
      <c r="AZ24" s="913"/>
      <c r="BA24" s="913"/>
      <c r="BB24" s="913"/>
      <c r="BC24" s="913"/>
      <c r="BD24" s="913"/>
      <c r="BE24" s="913"/>
    </row>
    <row r="25" spans="1:52" ht="15.75">
      <c r="A25" s="973"/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973"/>
      <c r="AL25" s="973"/>
      <c r="AM25" s="973"/>
      <c r="AN25" s="973"/>
      <c r="AO25" s="973"/>
      <c r="AP25" s="973"/>
      <c r="AQ25" s="973"/>
      <c r="AR25" s="973"/>
      <c r="AS25" s="973"/>
      <c r="AT25" s="973"/>
      <c r="AU25" s="973"/>
      <c r="AV25" s="973"/>
      <c r="AW25" s="973"/>
      <c r="AX25" s="973"/>
      <c r="AY25" s="973"/>
      <c r="AZ25" s="973"/>
    </row>
    <row r="26" spans="1:52" ht="4.5" customHeight="1" hidden="1">
      <c r="A26" s="21"/>
      <c r="B26" s="21"/>
      <c r="C26" s="21"/>
      <c r="D26" s="21"/>
      <c r="E26" s="21"/>
      <c r="F26" s="21"/>
      <c r="G26" s="21"/>
      <c r="H26" s="21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19"/>
      <c r="AW26" s="19"/>
      <c r="AX26" s="19"/>
      <c r="AY26" s="19"/>
      <c r="AZ26" s="19"/>
    </row>
    <row r="27" spans="1:57" ht="18.75" customHeight="1">
      <c r="A27" s="18" t="s">
        <v>227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6"/>
      <c r="AX27" s="16"/>
      <c r="AY27" s="16"/>
      <c r="AZ27" s="16"/>
      <c r="BA27" s="4"/>
      <c r="BB27" s="9"/>
      <c r="BC27" s="9"/>
      <c r="BD27" s="4"/>
      <c r="BE27" s="4"/>
    </row>
    <row r="28" spans="1:57" ht="18.75" customHeight="1">
      <c r="A28" s="941" t="s">
        <v>12</v>
      </c>
      <c r="B28" s="942"/>
      <c r="C28" s="974" t="s">
        <v>13</v>
      </c>
      <c r="D28" s="951"/>
      <c r="E28" s="951"/>
      <c r="F28" s="942"/>
      <c r="G28" s="975" t="s">
        <v>35</v>
      </c>
      <c r="H28" s="976"/>
      <c r="I28" s="977"/>
      <c r="J28" s="867" t="s">
        <v>24</v>
      </c>
      <c r="K28" s="951"/>
      <c r="L28" s="951"/>
      <c r="M28" s="942"/>
      <c r="N28" s="962" t="s">
        <v>34</v>
      </c>
      <c r="O28" s="963"/>
      <c r="P28" s="964"/>
      <c r="Q28" s="867" t="s">
        <v>33</v>
      </c>
      <c r="R28" s="954"/>
      <c r="S28" s="955"/>
      <c r="T28" s="867" t="s">
        <v>42</v>
      </c>
      <c r="U28" s="951"/>
      <c r="V28" s="942"/>
      <c r="W28" s="867" t="s">
        <v>32</v>
      </c>
      <c r="X28" s="951"/>
      <c r="Y28" s="942"/>
      <c r="Z28" s="13"/>
      <c r="AA28" s="856" t="s">
        <v>31</v>
      </c>
      <c r="AB28" s="857"/>
      <c r="AC28" s="857"/>
      <c r="AD28" s="857"/>
      <c r="AE28" s="857"/>
      <c r="AF28" s="858"/>
      <c r="AG28" s="859"/>
      <c r="AH28" s="867" t="s">
        <v>30</v>
      </c>
      <c r="AI28" s="858"/>
      <c r="AJ28" s="858"/>
      <c r="AK28" s="868"/>
      <c r="AL28" s="868"/>
      <c r="AM28" s="869"/>
      <c r="AN28" s="873" t="s">
        <v>21</v>
      </c>
      <c r="AO28" s="873"/>
      <c r="AP28" s="873"/>
      <c r="AQ28" s="873"/>
      <c r="AR28" s="873"/>
      <c r="AS28" s="830"/>
      <c r="AT28" s="831"/>
      <c r="AU28" s="831"/>
      <c r="AV28" s="831"/>
      <c r="AW28" s="831"/>
      <c r="AX28" s="832"/>
      <c r="AY28" s="833"/>
      <c r="AZ28" s="833"/>
      <c r="BA28" s="833"/>
      <c r="BB28" s="9"/>
      <c r="BC28" s="9"/>
      <c r="BD28" s="4"/>
      <c r="BE28" s="4"/>
    </row>
    <row r="29" spans="1:57" ht="18.75" customHeight="1">
      <c r="A29" s="943"/>
      <c r="B29" s="944"/>
      <c r="C29" s="943"/>
      <c r="D29" s="952"/>
      <c r="E29" s="952"/>
      <c r="F29" s="944"/>
      <c r="G29" s="978"/>
      <c r="H29" s="979"/>
      <c r="I29" s="980"/>
      <c r="J29" s="943"/>
      <c r="K29" s="952"/>
      <c r="L29" s="952"/>
      <c r="M29" s="944"/>
      <c r="N29" s="965"/>
      <c r="O29" s="966"/>
      <c r="P29" s="967"/>
      <c r="Q29" s="956"/>
      <c r="R29" s="957"/>
      <c r="S29" s="958"/>
      <c r="T29" s="943"/>
      <c r="U29" s="952"/>
      <c r="V29" s="944"/>
      <c r="W29" s="943"/>
      <c r="X29" s="952"/>
      <c r="Y29" s="944"/>
      <c r="Z29" s="13"/>
      <c r="AA29" s="860"/>
      <c r="AB29" s="861"/>
      <c r="AC29" s="861"/>
      <c r="AD29" s="861"/>
      <c r="AE29" s="861"/>
      <c r="AF29" s="862"/>
      <c r="AG29" s="863"/>
      <c r="AH29" s="870"/>
      <c r="AI29" s="862"/>
      <c r="AJ29" s="862"/>
      <c r="AK29" s="871"/>
      <c r="AL29" s="871"/>
      <c r="AM29" s="872"/>
      <c r="AN29" s="873"/>
      <c r="AO29" s="873"/>
      <c r="AP29" s="873"/>
      <c r="AQ29" s="873"/>
      <c r="AR29" s="873"/>
      <c r="AS29" s="831"/>
      <c r="AT29" s="831"/>
      <c r="AU29" s="831"/>
      <c r="AV29" s="831"/>
      <c r="AW29" s="831"/>
      <c r="AX29" s="833"/>
      <c r="AY29" s="833"/>
      <c r="AZ29" s="833"/>
      <c r="BA29" s="833"/>
      <c r="BB29" s="9"/>
      <c r="BC29" s="9"/>
      <c r="BD29" s="4"/>
      <c r="BE29" s="4"/>
    </row>
    <row r="30" spans="1:57" ht="18.75" customHeight="1">
      <c r="A30" s="945"/>
      <c r="B30" s="946"/>
      <c r="C30" s="945"/>
      <c r="D30" s="953"/>
      <c r="E30" s="953"/>
      <c r="F30" s="946"/>
      <c r="G30" s="981"/>
      <c r="H30" s="982"/>
      <c r="I30" s="983"/>
      <c r="J30" s="945"/>
      <c r="K30" s="953"/>
      <c r="L30" s="953"/>
      <c r="M30" s="946"/>
      <c r="N30" s="968"/>
      <c r="O30" s="969"/>
      <c r="P30" s="970"/>
      <c r="Q30" s="959"/>
      <c r="R30" s="960"/>
      <c r="S30" s="961"/>
      <c r="T30" s="945"/>
      <c r="U30" s="953"/>
      <c r="V30" s="946"/>
      <c r="W30" s="945"/>
      <c r="X30" s="953"/>
      <c r="Y30" s="946"/>
      <c r="Z30" s="13"/>
      <c r="AA30" s="864"/>
      <c r="AB30" s="865"/>
      <c r="AC30" s="865"/>
      <c r="AD30" s="865"/>
      <c r="AE30" s="865"/>
      <c r="AF30" s="865"/>
      <c r="AG30" s="866"/>
      <c r="AH30" s="864"/>
      <c r="AI30" s="865"/>
      <c r="AJ30" s="865"/>
      <c r="AK30" s="865"/>
      <c r="AL30" s="865"/>
      <c r="AM30" s="866"/>
      <c r="AN30" s="873"/>
      <c r="AO30" s="873"/>
      <c r="AP30" s="873"/>
      <c r="AQ30" s="873"/>
      <c r="AR30" s="873"/>
      <c r="AS30" s="831"/>
      <c r="AT30" s="831"/>
      <c r="AU30" s="831"/>
      <c r="AV30" s="831"/>
      <c r="AW30" s="831"/>
      <c r="AX30" s="833"/>
      <c r="AY30" s="833"/>
      <c r="AZ30" s="833"/>
      <c r="BA30" s="833"/>
      <c r="BB30" s="9"/>
      <c r="BC30" s="9"/>
      <c r="BD30" s="4"/>
      <c r="BE30" s="4"/>
    </row>
    <row r="31" spans="1:57" ht="23.25" customHeight="1">
      <c r="A31" s="937" t="s">
        <v>29</v>
      </c>
      <c r="B31" s="938"/>
      <c r="C31" s="892">
        <v>36</v>
      </c>
      <c r="D31" s="893"/>
      <c r="E31" s="893"/>
      <c r="F31" s="894"/>
      <c r="G31" s="905">
        <v>6</v>
      </c>
      <c r="H31" s="939"/>
      <c r="I31" s="940"/>
      <c r="J31" s="905"/>
      <c r="K31" s="939"/>
      <c r="L31" s="939"/>
      <c r="M31" s="940"/>
      <c r="N31" s="905"/>
      <c r="O31" s="939"/>
      <c r="P31" s="940"/>
      <c r="Q31" s="930"/>
      <c r="R31" s="931"/>
      <c r="S31" s="932"/>
      <c r="T31" s="905">
        <v>7</v>
      </c>
      <c r="U31" s="906"/>
      <c r="V31" s="908"/>
      <c r="W31" s="905">
        <v>49</v>
      </c>
      <c r="X31" s="906"/>
      <c r="Y31" s="907"/>
      <c r="Z31" s="13"/>
      <c r="AA31" s="900" t="s">
        <v>22</v>
      </c>
      <c r="AB31" s="901"/>
      <c r="AC31" s="901"/>
      <c r="AD31" s="901"/>
      <c r="AE31" s="901"/>
      <c r="AF31" s="902"/>
      <c r="AG31" s="903"/>
      <c r="AH31" s="874" t="s">
        <v>228</v>
      </c>
      <c r="AI31" s="875"/>
      <c r="AJ31" s="875"/>
      <c r="AK31" s="876"/>
      <c r="AL31" s="876"/>
      <c r="AM31" s="877"/>
      <c r="AN31" s="881">
        <v>15</v>
      </c>
      <c r="AO31" s="881"/>
      <c r="AP31" s="881"/>
      <c r="AQ31" s="881"/>
      <c r="AR31" s="881"/>
      <c r="AS31" s="821"/>
      <c r="AT31" s="821"/>
      <c r="AU31" s="821"/>
      <c r="AV31" s="821"/>
      <c r="AW31" s="821"/>
      <c r="AX31" s="834"/>
      <c r="AY31" s="835"/>
      <c r="AZ31" s="835"/>
      <c r="BA31" s="835"/>
      <c r="BB31" s="9"/>
      <c r="BC31" s="9"/>
      <c r="BD31" s="4"/>
      <c r="BE31" s="4"/>
    </row>
    <row r="32" spans="1:57" ht="30" customHeight="1">
      <c r="A32" s="918" t="s">
        <v>28</v>
      </c>
      <c r="B32" s="919"/>
      <c r="C32" s="920">
        <v>36.5</v>
      </c>
      <c r="D32" s="921"/>
      <c r="E32" s="921"/>
      <c r="F32" s="922"/>
      <c r="G32" s="887">
        <v>6</v>
      </c>
      <c r="H32" s="888"/>
      <c r="I32" s="889"/>
      <c r="J32" s="887"/>
      <c r="K32" s="888"/>
      <c r="L32" s="888"/>
      <c r="M32" s="889"/>
      <c r="N32" s="887"/>
      <c r="O32" s="888"/>
      <c r="P32" s="889"/>
      <c r="Q32" s="927"/>
      <c r="R32" s="928"/>
      <c r="S32" s="929"/>
      <c r="T32" s="887">
        <v>9.5</v>
      </c>
      <c r="U32" s="895"/>
      <c r="V32" s="896"/>
      <c r="W32" s="887">
        <v>52</v>
      </c>
      <c r="X32" s="895"/>
      <c r="Y32" s="924"/>
      <c r="Z32" s="13"/>
      <c r="AA32" s="904"/>
      <c r="AB32" s="897"/>
      <c r="AC32" s="897"/>
      <c r="AD32" s="897"/>
      <c r="AE32" s="897"/>
      <c r="AF32" s="897"/>
      <c r="AG32" s="898"/>
      <c r="AH32" s="878"/>
      <c r="AI32" s="879"/>
      <c r="AJ32" s="879"/>
      <c r="AK32" s="879"/>
      <c r="AL32" s="879"/>
      <c r="AM32" s="880"/>
      <c r="AN32" s="881"/>
      <c r="AO32" s="881"/>
      <c r="AP32" s="881"/>
      <c r="AQ32" s="881"/>
      <c r="AR32" s="881"/>
      <c r="AS32" s="13"/>
      <c r="AT32" s="13"/>
      <c r="AU32" s="13"/>
      <c r="AV32" s="13"/>
      <c r="AW32" s="13"/>
      <c r="AX32" s="835"/>
      <c r="AY32" s="835"/>
      <c r="AZ32" s="835"/>
      <c r="BA32" s="835"/>
      <c r="BB32" s="9"/>
      <c r="BC32" s="9"/>
      <c r="BD32" s="4"/>
      <c r="BE32" s="4"/>
    </row>
    <row r="33" spans="1:57" ht="23.25" customHeight="1">
      <c r="A33" s="882" t="s">
        <v>27</v>
      </c>
      <c r="B33" s="883"/>
      <c r="C33" s="890">
        <v>24</v>
      </c>
      <c r="D33" s="891"/>
      <c r="E33" s="891"/>
      <c r="F33" s="891"/>
      <c r="G33" s="890">
        <v>5.5</v>
      </c>
      <c r="H33" s="891"/>
      <c r="I33" s="891"/>
      <c r="J33" s="890">
        <v>3</v>
      </c>
      <c r="K33" s="891"/>
      <c r="L33" s="891"/>
      <c r="M33" s="891"/>
      <c r="N33" s="890">
        <v>9</v>
      </c>
      <c r="O33" s="891"/>
      <c r="P33" s="891"/>
      <c r="Q33" s="925">
        <v>2</v>
      </c>
      <c r="R33" s="926"/>
      <c r="S33" s="926"/>
      <c r="T33" s="890">
        <v>3.5</v>
      </c>
      <c r="U33" s="891"/>
      <c r="V33" s="891"/>
      <c r="W33" s="890">
        <v>47</v>
      </c>
      <c r="X33" s="891"/>
      <c r="Y33" s="891"/>
      <c r="Z33" s="13"/>
      <c r="AA33" s="10"/>
      <c r="AB33" s="10"/>
      <c r="AC33" s="10"/>
      <c r="AD33" s="10"/>
      <c r="AE33" s="10"/>
      <c r="AF33" s="10"/>
      <c r="AG33" s="10"/>
      <c r="AH33" s="12"/>
      <c r="AI33" s="12"/>
      <c r="AJ33" s="12"/>
      <c r="AK33" s="15"/>
      <c r="AL33" s="15"/>
      <c r="AM33" s="15"/>
      <c r="AN33" s="14"/>
      <c r="AO33" s="909"/>
      <c r="AP33" s="910"/>
      <c r="AQ33" s="910"/>
      <c r="AR33" s="910"/>
      <c r="AS33" s="909"/>
      <c r="AT33" s="909"/>
      <c r="AU33" s="909"/>
      <c r="AV33" s="909"/>
      <c r="AW33" s="909"/>
      <c r="AX33" s="899"/>
      <c r="AY33" s="899"/>
      <c r="AZ33" s="899"/>
      <c r="BA33" s="899"/>
      <c r="BB33" s="9"/>
      <c r="BC33" s="9"/>
      <c r="BD33" s="4"/>
      <c r="BE33" s="4"/>
    </row>
    <row r="34" spans="1:57" ht="23.25" customHeight="1">
      <c r="A34" s="897" t="s">
        <v>18</v>
      </c>
      <c r="B34" s="898"/>
      <c r="C34" s="884">
        <v>96.5</v>
      </c>
      <c r="D34" s="885"/>
      <c r="E34" s="885"/>
      <c r="F34" s="886"/>
      <c r="G34" s="884">
        <v>17.5</v>
      </c>
      <c r="H34" s="885"/>
      <c r="I34" s="886"/>
      <c r="J34" s="884">
        <v>3</v>
      </c>
      <c r="K34" s="885"/>
      <c r="L34" s="885"/>
      <c r="M34" s="886"/>
      <c r="N34" s="892">
        <v>9</v>
      </c>
      <c r="O34" s="893"/>
      <c r="P34" s="894"/>
      <c r="Q34" s="892">
        <v>2</v>
      </c>
      <c r="R34" s="893"/>
      <c r="S34" s="894"/>
      <c r="T34" s="892">
        <v>20</v>
      </c>
      <c r="U34" s="893"/>
      <c r="V34" s="894"/>
      <c r="W34" s="892">
        <v>148</v>
      </c>
      <c r="X34" s="893"/>
      <c r="Y34" s="923"/>
      <c r="Z34" s="13"/>
      <c r="AA34" s="911"/>
      <c r="AB34" s="912"/>
      <c r="AC34" s="912"/>
      <c r="AD34" s="912"/>
      <c r="AE34" s="912"/>
      <c r="AF34" s="912"/>
      <c r="AG34" s="912"/>
      <c r="AH34" s="913"/>
      <c r="AI34" s="914"/>
      <c r="AJ34" s="914"/>
      <c r="AK34" s="915"/>
      <c r="AL34" s="916"/>
      <c r="AM34" s="916"/>
      <c r="AN34" s="11"/>
      <c r="AO34" s="910"/>
      <c r="AP34" s="910"/>
      <c r="AQ34" s="910"/>
      <c r="AR34" s="910"/>
      <c r="AS34" s="909"/>
      <c r="AT34" s="909"/>
      <c r="AU34" s="909"/>
      <c r="AV34" s="909"/>
      <c r="AW34" s="909"/>
      <c r="AX34" s="899"/>
      <c r="AY34" s="899"/>
      <c r="AZ34" s="899"/>
      <c r="BA34" s="899"/>
      <c r="BB34" s="9"/>
      <c r="BC34" s="9"/>
      <c r="BD34" s="4"/>
      <c r="BE34" s="4"/>
    </row>
  </sheetData>
  <sheetProtection/>
  <mergeCells count="94">
    <mergeCell ref="AO4:BE4"/>
    <mergeCell ref="AO12:BF12"/>
    <mergeCell ref="X18:AA18"/>
    <mergeCell ref="AO6:BF6"/>
    <mergeCell ref="AO7:BF7"/>
    <mergeCell ref="A2:O2"/>
    <mergeCell ref="A1:O1"/>
    <mergeCell ref="P5:AN5"/>
    <mergeCell ref="P1:AN1"/>
    <mergeCell ref="A5:O5"/>
    <mergeCell ref="A7:O7"/>
    <mergeCell ref="P2:AN2"/>
    <mergeCell ref="P6:AN6"/>
    <mergeCell ref="A18:A19"/>
    <mergeCell ref="F18:I18"/>
    <mergeCell ref="AO8:BF8"/>
    <mergeCell ref="A16:BE16"/>
    <mergeCell ref="A6:O6"/>
    <mergeCell ref="AO10:BF11"/>
    <mergeCell ref="P10:AM10"/>
    <mergeCell ref="P4:AN4"/>
    <mergeCell ref="AO18:AR18"/>
    <mergeCell ref="A25:AZ25"/>
    <mergeCell ref="C28:F30"/>
    <mergeCell ref="G28:I30"/>
    <mergeCell ref="A24:BE24"/>
    <mergeCell ref="B18:E18"/>
    <mergeCell ref="P9:AM9"/>
    <mergeCell ref="P11:AN11"/>
    <mergeCell ref="A4:O4"/>
    <mergeCell ref="AO9:BF9"/>
    <mergeCell ref="J28:M30"/>
    <mergeCell ref="Q28:S30"/>
    <mergeCell ref="T28:V30"/>
    <mergeCell ref="W28:Y30"/>
    <mergeCell ref="N28:P30"/>
    <mergeCell ref="AO1:BE2"/>
    <mergeCell ref="P7:AN7"/>
    <mergeCell ref="AO5:BE5"/>
    <mergeCell ref="A31:B31"/>
    <mergeCell ref="C31:F31"/>
    <mergeCell ref="G31:I31"/>
    <mergeCell ref="J31:M31"/>
    <mergeCell ref="N31:P31"/>
    <mergeCell ref="A28:B30"/>
    <mergeCell ref="BB18:BE18"/>
    <mergeCell ref="W32:Y32"/>
    <mergeCell ref="C34:F34"/>
    <mergeCell ref="G34:I34"/>
    <mergeCell ref="Q33:S33"/>
    <mergeCell ref="Q32:S32"/>
    <mergeCell ref="Q31:S31"/>
    <mergeCell ref="AS33:AW34"/>
    <mergeCell ref="AH34:AJ34"/>
    <mergeCell ref="AK34:AM34"/>
    <mergeCell ref="W33:Y33"/>
    <mergeCell ref="AO3:BE3"/>
    <mergeCell ref="A32:B32"/>
    <mergeCell ref="C32:F32"/>
    <mergeCell ref="G32:I32"/>
    <mergeCell ref="J32:M32"/>
    <mergeCell ref="W34:Y34"/>
    <mergeCell ref="T32:V32"/>
    <mergeCell ref="A34:B34"/>
    <mergeCell ref="AX33:BA34"/>
    <mergeCell ref="T33:V33"/>
    <mergeCell ref="T34:V34"/>
    <mergeCell ref="AA31:AG32"/>
    <mergeCell ref="W31:Y31"/>
    <mergeCell ref="T31:V31"/>
    <mergeCell ref="AO33:AR34"/>
    <mergeCell ref="AA34:AG34"/>
    <mergeCell ref="A33:B33"/>
    <mergeCell ref="J34:M34"/>
    <mergeCell ref="N32:P32"/>
    <mergeCell ref="J33:M33"/>
    <mergeCell ref="C33:F33"/>
    <mergeCell ref="Q34:S34"/>
    <mergeCell ref="G33:I33"/>
    <mergeCell ref="N33:P33"/>
    <mergeCell ref="N34:P34"/>
    <mergeCell ref="J18:M18"/>
    <mergeCell ref="N18:R18"/>
    <mergeCell ref="S18:W18"/>
    <mergeCell ref="AB18:AE18"/>
    <mergeCell ref="AF18:AI18"/>
    <mergeCell ref="AJ18:AN18"/>
    <mergeCell ref="AS18:AW18"/>
    <mergeCell ref="AX18:BA18"/>
    <mergeCell ref="AA28:AG30"/>
    <mergeCell ref="AH28:AM30"/>
    <mergeCell ref="AN28:AR30"/>
    <mergeCell ref="AH31:AM32"/>
    <mergeCell ref="AN31:AR3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0"/>
  <sheetViews>
    <sheetView tabSelected="1" zoomScale="85" zoomScaleNormal="85" zoomScalePageLayoutView="0" workbookViewId="0" topLeftCell="A166">
      <selection activeCell="Y184" sqref="Y184"/>
    </sheetView>
  </sheetViews>
  <sheetFormatPr defaultColWidth="9.00390625" defaultRowHeight="12.75"/>
  <cols>
    <col min="1" max="1" width="7.25390625" style="46" customWidth="1"/>
    <col min="2" max="2" width="46.25390625" style="55" customWidth="1"/>
    <col min="3" max="3" width="6.25390625" style="53" customWidth="1"/>
    <col min="4" max="4" width="6.25390625" style="54" customWidth="1"/>
    <col min="5" max="5" width="4.75390625" style="53" customWidth="1"/>
    <col min="6" max="6" width="7.125" style="53" customWidth="1"/>
    <col min="7" max="7" width="8.375" style="51" customWidth="1"/>
    <col min="8" max="8" width="8.00390625" style="51" customWidth="1"/>
    <col min="9" max="9" width="6.375" style="51" customWidth="1"/>
    <col min="10" max="10" width="5.125" style="51" customWidth="1"/>
    <col min="11" max="11" width="6.875" style="51" customWidth="1"/>
    <col min="12" max="12" width="7.75390625" style="51" customWidth="1"/>
    <col min="13" max="13" width="6.75390625" style="51" customWidth="1"/>
    <col min="14" max="14" width="6.00390625" style="51" customWidth="1"/>
    <col min="15" max="15" width="5.00390625" style="51" customWidth="1"/>
    <col min="16" max="16" width="5.25390625" style="51" customWidth="1"/>
    <col min="17" max="18" width="5.00390625" style="51" customWidth="1"/>
    <col min="19" max="19" width="5.75390625" style="51" customWidth="1"/>
    <col min="20" max="22" width="5.25390625" style="51" customWidth="1"/>
    <col min="23" max="23" width="5.625" style="51" customWidth="1"/>
    <col min="24" max="24" width="5.75390625" style="51" customWidth="1"/>
    <col min="25" max="25" width="5.125" style="51" customWidth="1"/>
    <col min="26" max="26" width="5.625" style="51" customWidth="1"/>
    <col min="27" max="16384" width="9.125" style="51" customWidth="1"/>
  </cols>
  <sheetData>
    <row r="1" spans="1:26" s="32" customFormat="1" ht="19.5" thickBot="1">
      <c r="A1" s="1004" t="s">
        <v>48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</row>
    <row r="2" spans="1:26" s="32" customFormat="1" ht="18.75" customHeight="1">
      <c r="A2" s="1005" t="s">
        <v>49</v>
      </c>
      <c r="B2" s="1008" t="s">
        <v>50</v>
      </c>
      <c r="C2" s="1011" t="s">
        <v>51</v>
      </c>
      <c r="D2" s="1012"/>
      <c r="E2" s="1015" t="s">
        <v>52</v>
      </c>
      <c r="F2" s="1015" t="s">
        <v>53</v>
      </c>
      <c r="G2" s="1031" t="s">
        <v>54</v>
      </c>
      <c r="H2" s="1032"/>
      <c r="I2" s="1032"/>
      <c r="J2" s="1032"/>
      <c r="K2" s="1032"/>
      <c r="L2" s="1033"/>
      <c r="M2" s="1034" t="s">
        <v>55</v>
      </c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6"/>
    </row>
    <row r="3" spans="1:26" s="32" customFormat="1" ht="40.5" customHeight="1">
      <c r="A3" s="1006"/>
      <c r="B3" s="1009"/>
      <c r="C3" s="1013"/>
      <c r="D3" s="1014"/>
      <c r="E3" s="1016"/>
      <c r="F3" s="1016"/>
      <c r="G3" s="1021" t="s">
        <v>56</v>
      </c>
      <c r="H3" s="1047" t="s">
        <v>57</v>
      </c>
      <c r="I3" s="1019"/>
      <c r="J3" s="1019"/>
      <c r="K3" s="1048"/>
      <c r="L3" s="1040" t="s">
        <v>58</v>
      </c>
      <c r="M3" s="1037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9"/>
    </row>
    <row r="4" spans="1:26" s="32" customFormat="1" ht="18" customHeight="1">
      <c r="A4" s="1006"/>
      <c r="B4" s="1009"/>
      <c r="C4" s="1021" t="s">
        <v>59</v>
      </c>
      <c r="D4" s="1021" t="s">
        <v>60</v>
      </c>
      <c r="E4" s="1016"/>
      <c r="F4" s="1016"/>
      <c r="G4" s="1016"/>
      <c r="H4" s="1021" t="s">
        <v>61</v>
      </c>
      <c r="I4" s="1021" t="s">
        <v>62</v>
      </c>
      <c r="J4" s="1021" t="s">
        <v>63</v>
      </c>
      <c r="K4" s="1021" t="s">
        <v>64</v>
      </c>
      <c r="L4" s="1041"/>
      <c r="M4" s="1018" t="s">
        <v>65</v>
      </c>
      <c r="N4" s="1019"/>
      <c r="O4" s="1019"/>
      <c r="P4" s="1020"/>
      <c r="Q4" s="1018" t="s">
        <v>66</v>
      </c>
      <c r="R4" s="1019"/>
      <c r="S4" s="1019"/>
      <c r="T4" s="1020"/>
      <c r="U4" s="1018" t="s">
        <v>67</v>
      </c>
      <c r="V4" s="1019"/>
      <c r="W4" s="1019"/>
      <c r="X4" s="1019"/>
      <c r="Y4" s="1019"/>
      <c r="Z4" s="1020"/>
    </row>
    <row r="5" spans="1:26" s="32" customFormat="1" ht="16.5" customHeight="1" thickBot="1">
      <c r="A5" s="1006"/>
      <c r="B5" s="1009"/>
      <c r="C5" s="1016"/>
      <c r="D5" s="1016"/>
      <c r="E5" s="1016"/>
      <c r="F5" s="1016"/>
      <c r="G5" s="1016"/>
      <c r="H5" s="1016"/>
      <c r="I5" s="1016"/>
      <c r="J5" s="1016"/>
      <c r="K5" s="1016"/>
      <c r="L5" s="1041"/>
      <c r="M5" s="1022">
        <v>7</v>
      </c>
      <c r="N5" s="1024"/>
      <c r="O5" s="1043">
        <v>8.9</v>
      </c>
      <c r="P5" s="1044"/>
      <c r="Q5" s="1022">
        <v>10</v>
      </c>
      <c r="R5" s="1023"/>
      <c r="S5" s="1027">
        <v>11.12</v>
      </c>
      <c r="T5" s="1028"/>
      <c r="U5" s="1022">
        <v>13</v>
      </c>
      <c r="V5" s="1023"/>
      <c r="W5" s="1029">
        <v>14</v>
      </c>
      <c r="X5" s="1029"/>
      <c r="Y5" s="1029">
        <v>15</v>
      </c>
      <c r="Z5" s="1030"/>
    </row>
    <row r="6" spans="1:26" s="32" customFormat="1" ht="15.75" customHeight="1" thickBot="1">
      <c r="A6" s="1006"/>
      <c r="B6" s="1009"/>
      <c r="C6" s="1016"/>
      <c r="D6" s="1016"/>
      <c r="E6" s="1016"/>
      <c r="F6" s="1016"/>
      <c r="G6" s="1016"/>
      <c r="H6" s="1016"/>
      <c r="I6" s="1016"/>
      <c r="J6" s="1016"/>
      <c r="K6" s="1016"/>
      <c r="L6" s="1041"/>
      <c r="M6" s="56"/>
      <c r="N6" s="58"/>
      <c r="O6" s="58"/>
      <c r="P6" s="57"/>
      <c r="Q6" s="58"/>
      <c r="R6" s="58"/>
      <c r="S6" s="58"/>
      <c r="T6" s="59"/>
      <c r="U6" s="59"/>
      <c r="V6" s="58"/>
      <c r="W6" s="58"/>
      <c r="X6" s="60"/>
      <c r="Y6" s="60"/>
      <c r="Z6" s="61"/>
    </row>
    <row r="7" spans="1:26" s="32" customFormat="1" ht="71.25" customHeight="1" thickBot="1">
      <c r="A7" s="1006"/>
      <c r="B7" s="1009"/>
      <c r="C7" s="1016"/>
      <c r="D7" s="1016"/>
      <c r="E7" s="1016"/>
      <c r="F7" s="1016"/>
      <c r="G7" s="1016"/>
      <c r="H7" s="1016"/>
      <c r="I7" s="1016"/>
      <c r="J7" s="1016"/>
      <c r="K7" s="1016"/>
      <c r="L7" s="1041"/>
      <c r="M7" s="63" t="s">
        <v>68</v>
      </c>
      <c r="N7" s="64" t="s">
        <v>148</v>
      </c>
      <c r="O7" s="63" t="s">
        <v>68</v>
      </c>
      <c r="P7" s="64" t="s">
        <v>148</v>
      </c>
      <c r="Q7" s="63" t="s">
        <v>68</v>
      </c>
      <c r="R7" s="64" t="s">
        <v>148</v>
      </c>
      <c r="S7" s="63" t="s">
        <v>68</v>
      </c>
      <c r="T7" s="64" t="s">
        <v>148</v>
      </c>
      <c r="U7" s="63" t="s">
        <v>68</v>
      </c>
      <c r="V7" s="64" t="s">
        <v>148</v>
      </c>
      <c r="W7" s="63" t="s">
        <v>68</v>
      </c>
      <c r="X7" s="64" t="s">
        <v>148</v>
      </c>
      <c r="Y7" s="63" t="s">
        <v>68</v>
      </c>
      <c r="Z7" s="64" t="s">
        <v>148</v>
      </c>
    </row>
    <row r="8" spans="1:26" s="32" customFormat="1" ht="71.25" customHeight="1" hidden="1">
      <c r="A8" s="1007"/>
      <c r="B8" s="1010"/>
      <c r="C8" s="1017"/>
      <c r="D8" s="1017"/>
      <c r="E8" s="1017"/>
      <c r="F8" s="1017"/>
      <c r="G8" s="1017"/>
      <c r="H8" s="1017"/>
      <c r="I8" s="1017"/>
      <c r="J8" s="1017"/>
      <c r="K8" s="1017"/>
      <c r="L8" s="1042"/>
      <c r="M8" s="62" t="s">
        <v>68</v>
      </c>
      <c r="N8" s="62"/>
      <c r="O8" s="34"/>
      <c r="P8" s="34" t="s">
        <v>68</v>
      </c>
      <c r="Q8" s="34" t="s">
        <v>68</v>
      </c>
      <c r="R8" s="34"/>
      <c r="S8" s="34"/>
      <c r="T8" s="34" t="s">
        <v>68</v>
      </c>
      <c r="U8" s="34"/>
      <c r="V8" s="34" t="s">
        <v>68</v>
      </c>
      <c r="W8" s="34"/>
      <c r="X8" s="34" t="s">
        <v>68</v>
      </c>
      <c r="Y8" s="65"/>
      <c r="Z8" s="35"/>
    </row>
    <row r="9" spans="1:26" s="33" customFormat="1" ht="19.5" thickBot="1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9">
        <v>13</v>
      </c>
      <c r="M9" s="1025">
        <v>13</v>
      </c>
      <c r="N9" s="1026"/>
      <c r="O9" s="1025">
        <v>14</v>
      </c>
      <c r="P9" s="1026"/>
      <c r="Q9" s="1025">
        <v>15</v>
      </c>
      <c r="R9" s="1026"/>
      <c r="S9" s="1025">
        <v>16</v>
      </c>
      <c r="T9" s="1026"/>
      <c r="U9" s="1025">
        <v>17</v>
      </c>
      <c r="V9" s="1026"/>
      <c r="W9" s="1025">
        <v>18</v>
      </c>
      <c r="X9" s="1026"/>
      <c r="Y9" s="1025">
        <v>19</v>
      </c>
      <c r="Z9" s="1026"/>
    </row>
    <row r="10" spans="1:26" s="32" customFormat="1" ht="16.5" thickBot="1">
      <c r="A10" s="1049" t="s">
        <v>168</v>
      </c>
      <c r="B10" s="1050"/>
      <c r="C10" s="1050"/>
      <c r="D10" s="1050"/>
      <c r="E10" s="1050"/>
      <c r="F10" s="1050"/>
      <c r="G10" s="1050"/>
      <c r="H10" s="1050"/>
      <c r="I10" s="1050"/>
      <c r="J10" s="1050"/>
      <c r="K10" s="1050"/>
      <c r="L10" s="1050"/>
      <c r="M10" s="1050"/>
      <c r="N10" s="1050"/>
      <c r="O10" s="1050"/>
      <c r="P10" s="1050"/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</row>
    <row r="11" spans="1:26" s="32" customFormat="1" ht="16.5" thickBot="1">
      <c r="A11" s="1025" t="s">
        <v>153</v>
      </c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  <c r="T11" s="1060"/>
      <c r="U11" s="1060"/>
      <c r="V11" s="1060"/>
      <c r="W11" s="1060"/>
      <c r="X11" s="1060"/>
      <c r="Y11" s="1060"/>
      <c r="Z11" s="1026"/>
    </row>
    <row r="12" spans="1:26" s="40" customFormat="1" ht="49.5" customHeight="1" thickBot="1">
      <c r="A12" s="116">
        <v>1</v>
      </c>
      <c r="B12" s="702" t="s">
        <v>220</v>
      </c>
      <c r="C12" s="703"/>
      <c r="D12" s="704"/>
      <c r="E12" s="705"/>
      <c r="F12" s="706">
        <f>F13+F14</f>
        <v>6.5</v>
      </c>
      <c r="G12" s="707">
        <f>F12*30</f>
        <v>195</v>
      </c>
      <c r="H12" s="119"/>
      <c r="I12" s="120"/>
      <c r="J12" s="120"/>
      <c r="K12" s="120"/>
      <c r="L12" s="121"/>
      <c r="M12" s="91"/>
      <c r="N12" s="165"/>
      <c r="O12" s="91"/>
      <c r="P12" s="165"/>
      <c r="Q12" s="91"/>
      <c r="R12" s="165"/>
      <c r="S12" s="91"/>
      <c r="T12" s="165"/>
      <c r="U12" s="91"/>
      <c r="V12" s="165"/>
      <c r="W12" s="91"/>
      <c r="X12" s="165"/>
      <c r="Y12" s="91"/>
      <c r="Z12" s="165"/>
    </row>
    <row r="13" spans="1:26" s="40" customFormat="1" ht="16.5" thickBot="1">
      <c r="A13" s="511"/>
      <c r="B13" s="708" t="s">
        <v>70</v>
      </c>
      <c r="C13" s="709"/>
      <c r="D13" s="710"/>
      <c r="E13" s="711"/>
      <c r="F13" s="712">
        <v>5</v>
      </c>
      <c r="G13" s="707">
        <f>F13*30</f>
        <v>150</v>
      </c>
      <c r="H13" s="513"/>
      <c r="I13" s="124"/>
      <c r="J13" s="124"/>
      <c r="K13" s="124"/>
      <c r="L13" s="514"/>
      <c r="M13" s="515"/>
      <c r="N13" s="516"/>
      <c r="O13" s="515"/>
      <c r="P13" s="516"/>
      <c r="Q13" s="515"/>
      <c r="R13" s="516"/>
      <c r="S13" s="515"/>
      <c r="T13" s="516"/>
      <c r="U13" s="515"/>
      <c r="V13" s="516"/>
      <c r="W13" s="515"/>
      <c r="X13" s="516"/>
      <c r="Y13" s="515"/>
      <c r="Z13" s="516"/>
    </row>
    <row r="14" spans="1:26" s="40" customFormat="1" ht="16.5" thickBot="1">
      <c r="A14" s="511"/>
      <c r="B14" s="382" t="s">
        <v>146</v>
      </c>
      <c r="C14" s="772"/>
      <c r="D14" s="773">
        <v>14</v>
      </c>
      <c r="E14" s="774"/>
      <c r="F14" s="278">
        <v>1.5</v>
      </c>
      <c r="G14" s="775">
        <f>F14*30</f>
        <v>45</v>
      </c>
      <c r="H14" s="776">
        <v>4</v>
      </c>
      <c r="I14" s="777"/>
      <c r="J14" s="777"/>
      <c r="K14" s="777">
        <v>4</v>
      </c>
      <c r="L14" s="778">
        <f>G14-H14</f>
        <v>41</v>
      </c>
      <c r="M14" s="779"/>
      <c r="N14" s="780"/>
      <c r="O14" s="779"/>
      <c r="P14" s="780"/>
      <c r="Q14" s="779"/>
      <c r="R14" s="780"/>
      <c r="S14" s="779"/>
      <c r="T14" s="780"/>
      <c r="U14" s="779"/>
      <c r="V14" s="780"/>
      <c r="W14" s="779">
        <v>4</v>
      </c>
      <c r="X14" s="516">
        <v>0</v>
      </c>
      <c r="Y14" s="779"/>
      <c r="Z14" s="516"/>
    </row>
    <row r="15" spans="1:26" s="40" customFormat="1" ht="16.5" thickBot="1">
      <c r="A15" s="125">
        <v>2</v>
      </c>
      <c r="B15" s="380" t="s">
        <v>164</v>
      </c>
      <c r="C15" s="177" t="s">
        <v>162</v>
      </c>
      <c r="D15" s="110"/>
      <c r="E15" s="178"/>
      <c r="F15" s="713">
        <v>4.5</v>
      </c>
      <c r="G15" s="118">
        <f aca="true" t="shared" si="0" ref="G15:G26">F15*30</f>
        <v>135</v>
      </c>
      <c r="H15" s="179"/>
      <c r="I15" s="124"/>
      <c r="J15" s="110"/>
      <c r="K15" s="124"/>
      <c r="L15" s="176"/>
      <c r="M15" s="179"/>
      <c r="N15" s="180"/>
      <c r="O15" s="179"/>
      <c r="P15" s="180"/>
      <c r="Q15" s="179"/>
      <c r="R15" s="180"/>
      <c r="S15" s="179"/>
      <c r="T15" s="180"/>
      <c r="U15" s="179"/>
      <c r="V15" s="180"/>
      <c r="W15" s="179"/>
      <c r="X15" s="180"/>
      <c r="Y15" s="179"/>
      <c r="Z15" s="180"/>
    </row>
    <row r="16" spans="1:26" s="40" customFormat="1" ht="32.25" thickBot="1">
      <c r="A16" s="125">
        <v>3</v>
      </c>
      <c r="B16" s="380" t="s">
        <v>165</v>
      </c>
      <c r="C16" s="177"/>
      <c r="D16" s="110" t="s">
        <v>163</v>
      </c>
      <c r="E16" s="178"/>
      <c r="F16" s="714">
        <v>3</v>
      </c>
      <c r="G16" s="118">
        <f t="shared" si="0"/>
        <v>90</v>
      </c>
      <c r="H16" s="179"/>
      <c r="I16" s="110"/>
      <c r="J16" s="110"/>
      <c r="K16" s="124"/>
      <c r="L16" s="176"/>
      <c r="M16" s="170"/>
      <c r="N16" s="171"/>
      <c r="O16" s="170"/>
      <c r="P16" s="171"/>
      <c r="Q16" s="170"/>
      <c r="R16" s="171"/>
      <c r="S16" s="170"/>
      <c r="T16" s="171"/>
      <c r="U16" s="170"/>
      <c r="V16" s="171"/>
      <c r="W16" s="170"/>
      <c r="X16" s="171"/>
      <c r="Y16" s="170"/>
      <c r="Z16" s="171"/>
    </row>
    <row r="17" spans="1:26" s="40" customFormat="1" ht="32.25" thickBot="1">
      <c r="A17" s="391">
        <v>4</v>
      </c>
      <c r="B17" s="381" t="s">
        <v>166</v>
      </c>
      <c r="C17" s="182" t="s">
        <v>162</v>
      </c>
      <c r="D17" s="222"/>
      <c r="E17" s="184"/>
      <c r="F17" s="715">
        <v>3</v>
      </c>
      <c r="G17" s="366">
        <f t="shared" si="0"/>
        <v>90</v>
      </c>
      <c r="H17" s="185"/>
      <c r="I17" s="183"/>
      <c r="J17" s="183"/>
      <c r="K17" s="128"/>
      <c r="L17" s="333"/>
      <c r="M17" s="194"/>
      <c r="N17" s="195"/>
      <c r="O17" s="194"/>
      <c r="P17" s="195"/>
      <c r="Q17" s="194"/>
      <c r="R17" s="195"/>
      <c r="S17" s="194"/>
      <c r="T17" s="195"/>
      <c r="U17" s="194"/>
      <c r="V17" s="195"/>
      <c r="W17" s="194"/>
      <c r="X17" s="195"/>
      <c r="Y17" s="194"/>
      <c r="Z17" s="195"/>
    </row>
    <row r="18" spans="1:26" s="40" customFormat="1" ht="16.5" thickBot="1">
      <c r="A18" s="377">
        <v>6</v>
      </c>
      <c r="B18" s="378" t="s">
        <v>167</v>
      </c>
      <c r="C18" s="379"/>
      <c r="D18" s="132"/>
      <c r="E18" s="133"/>
      <c r="F18" s="716">
        <v>4.5</v>
      </c>
      <c r="G18" s="312">
        <f t="shared" si="0"/>
        <v>135</v>
      </c>
      <c r="H18" s="289"/>
      <c r="I18" s="132"/>
      <c r="J18" s="132"/>
      <c r="K18" s="290">
        <f>H18-I18</f>
        <v>0</v>
      </c>
      <c r="L18" s="292"/>
      <c r="M18" s="198"/>
      <c r="N18" s="267"/>
      <c r="O18" s="198"/>
      <c r="P18" s="267"/>
      <c r="Q18" s="198"/>
      <c r="R18" s="267"/>
      <c r="S18" s="198"/>
      <c r="T18" s="267"/>
      <c r="U18" s="198"/>
      <c r="V18" s="267"/>
      <c r="W18" s="198"/>
      <c r="X18" s="267"/>
      <c r="Y18" s="198"/>
      <c r="Z18" s="267"/>
    </row>
    <row r="19" spans="1:26" s="40" customFormat="1" ht="15.75">
      <c r="A19" s="368"/>
      <c r="B19" s="369" t="s">
        <v>70</v>
      </c>
      <c r="C19" s="370"/>
      <c r="D19" s="371"/>
      <c r="E19" s="372"/>
      <c r="F19" s="717">
        <v>3</v>
      </c>
      <c r="G19" s="373">
        <f t="shared" si="0"/>
        <v>90</v>
      </c>
      <c r="H19" s="374"/>
      <c r="I19" s="372"/>
      <c r="J19" s="372"/>
      <c r="K19" s="372"/>
      <c r="L19" s="372"/>
      <c r="M19" s="375"/>
      <c r="N19" s="376"/>
      <c r="O19" s="279"/>
      <c r="P19" s="376"/>
      <c r="Q19" s="279"/>
      <c r="R19" s="376"/>
      <c r="S19" s="279"/>
      <c r="T19" s="376"/>
      <c r="U19" s="279"/>
      <c r="V19" s="376"/>
      <c r="W19" s="279"/>
      <c r="X19" s="376"/>
      <c r="Y19" s="279"/>
      <c r="Z19" s="376"/>
    </row>
    <row r="20" spans="1:26" s="40" customFormat="1" ht="16.5" thickBot="1">
      <c r="A20" s="364"/>
      <c r="B20" s="382" t="s">
        <v>71</v>
      </c>
      <c r="C20" s="383">
        <v>9</v>
      </c>
      <c r="D20" s="384"/>
      <c r="E20" s="384"/>
      <c r="F20" s="718">
        <v>1.5</v>
      </c>
      <c r="G20" s="385">
        <f t="shared" si="0"/>
        <v>45</v>
      </c>
      <c r="H20" s="386">
        <v>4</v>
      </c>
      <c r="I20" s="387">
        <v>4</v>
      </c>
      <c r="J20" s="387"/>
      <c r="K20" s="384"/>
      <c r="L20" s="387">
        <v>39</v>
      </c>
      <c r="M20" s="388"/>
      <c r="N20" s="367"/>
      <c r="O20" s="185">
        <v>4</v>
      </c>
      <c r="P20" s="367">
        <v>0</v>
      </c>
      <c r="Q20" s="185"/>
      <c r="R20" s="367"/>
      <c r="S20" s="185"/>
      <c r="T20" s="367"/>
      <c r="U20" s="185"/>
      <c r="V20" s="367"/>
      <c r="W20" s="185"/>
      <c r="X20" s="367"/>
      <c r="Y20" s="185"/>
      <c r="Z20" s="367"/>
    </row>
    <row r="21" spans="1:26" s="40" customFormat="1" ht="16.5" thickBot="1">
      <c r="A21" s="393">
        <v>7</v>
      </c>
      <c r="B21" s="378" t="s">
        <v>80</v>
      </c>
      <c r="C21" s="394"/>
      <c r="D21" s="354"/>
      <c r="E21" s="395"/>
      <c r="F21" s="311">
        <v>3</v>
      </c>
      <c r="G21" s="312">
        <f t="shared" si="0"/>
        <v>90</v>
      </c>
      <c r="H21" s="289"/>
      <c r="I21" s="290"/>
      <c r="J21" s="132"/>
      <c r="K21" s="291">
        <f>H21-I21</f>
        <v>0</v>
      </c>
      <c r="L21" s="207">
        <f>G21-H21</f>
        <v>90</v>
      </c>
      <c r="M21" s="201"/>
      <c r="N21" s="202"/>
      <c r="O21" s="201"/>
      <c r="P21" s="202"/>
      <c r="Q21" s="201"/>
      <c r="R21" s="202"/>
      <c r="S21" s="201"/>
      <c r="T21" s="202"/>
      <c r="U21" s="201"/>
      <c r="V21" s="202"/>
      <c r="W21" s="201"/>
      <c r="X21" s="202"/>
      <c r="Y21" s="201"/>
      <c r="Z21" s="202"/>
    </row>
    <row r="22" spans="1:26" s="42" customFormat="1" ht="21" customHeight="1" thickBot="1">
      <c r="A22" s="392" t="s">
        <v>78</v>
      </c>
      <c r="B22" s="295" t="s">
        <v>70</v>
      </c>
      <c r="C22" s="240"/>
      <c r="D22" s="241"/>
      <c r="E22" s="242"/>
      <c r="F22" s="243">
        <v>1</v>
      </c>
      <c r="G22" s="390">
        <f t="shared" si="0"/>
        <v>30</v>
      </c>
      <c r="H22" s="279"/>
      <c r="I22" s="124"/>
      <c r="J22" s="280"/>
      <c r="K22" s="281">
        <f>H22-I22</f>
        <v>0</v>
      </c>
      <c r="L22" s="176">
        <f>G22-H22</f>
        <v>30</v>
      </c>
      <c r="M22" s="168"/>
      <c r="N22" s="169"/>
      <c r="O22" s="168"/>
      <c r="P22" s="169"/>
      <c r="Q22" s="168"/>
      <c r="R22" s="169"/>
      <c r="S22" s="168"/>
      <c r="T22" s="169"/>
      <c r="U22" s="168"/>
      <c r="V22" s="169"/>
      <c r="W22" s="168"/>
      <c r="X22" s="169"/>
      <c r="Y22" s="168"/>
      <c r="Z22" s="169"/>
    </row>
    <row r="23" spans="1:26" s="42" customFormat="1" ht="21" customHeight="1" thickBot="1">
      <c r="A23" s="130" t="s">
        <v>79</v>
      </c>
      <c r="B23" s="131" t="s">
        <v>71</v>
      </c>
      <c r="C23" s="190"/>
      <c r="D23" s="193">
        <v>12</v>
      </c>
      <c r="E23" s="192"/>
      <c r="F23" s="127">
        <v>2</v>
      </c>
      <c r="G23" s="118">
        <f t="shared" si="0"/>
        <v>60</v>
      </c>
      <c r="H23" s="179">
        <v>4</v>
      </c>
      <c r="I23" s="109">
        <v>4</v>
      </c>
      <c r="J23" s="110"/>
      <c r="K23" s="175">
        <f>H23-I23</f>
        <v>0</v>
      </c>
      <c r="L23" s="112">
        <f>G23-H23</f>
        <v>56</v>
      </c>
      <c r="M23" s="194"/>
      <c r="N23" s="195"/>
      <c r="O23" s="196"/>
      <c r="P23" s="197"/>
      <c r="Q23" s="196"/>
      <c r="R23" s="197"/>
      <c r="S23" s="798">
        <v>4</v>
      </c>
      <c r="T23" s="799">
        <v>0</v>
      </c>
      <c r="U23" s="196"/>
      <c r="V23" s="197"/>
      <c r="W23" s="196"/>
      <c r="X23" s="197"/>
      <c r="Y23" s="196"/>
      <c r="Z23" s="197"/>
    </row>
    <row r="24" spans="1:26" s="42" customFormat="1" ht="21" customHeight="1" thickBot="1">
      <c r="A24" s="1051" t="s">
        <v>83</v>
      </c>
      <c r="B24" s="1052"/>
      <c r="C24" s="315"/>
      <c r="D24" s="316"/>
      <c r="E24" s="317"/>
      <c r="F24" s="318">
        <f>F12+F15+F16+F17+F18+F21</f>
        <v>24.5</v>
      </c>
      <c r="G24" s="318">
        <f>G25+G26</f>
        <v>735</v>
      </c>
      <c r="H24" s="319">
        <f>H12+H15+H16+H17+H18+H20+H23</f>
        <v>8</v>
      </c>
      <c r="I24" s="319">
        <f>I12+I15+I16+I17+I18+I20+I23</f>
        <v>8</v>
      </c>
      <c r="J24" s="319">
        <f>J12+J15+J16+J17+J18+J20+J23</f>
        <v>0</v>
      </c>
      <c r="K24" s="319">
        <f>K12+K15+K16+K17+K18+K20+K23</f>
        <v>0</v>
      </c>
      <c r="L24" s="319">
        <f>L12+L15+L16+L17+L18+L20+L23</f>
        <v>95</v>
      </c>
      <c r="M24" s="319">
        <f>SUM(M12:M23)</f>
        <v>0</v>
      </c>
      <c r="N24" s="319">
        <f aca="true" t="shared" si="1" ref="N24:Z24">SUM(N12:N23)</f>
        <v>0</v>
      </c>
      <c r="O24" s="319">
        <f t="shared" si="1"/>
        <v>4</v>
      </c>
      <c r="P24" s="319">
        <f t="shared" si="1"/>
        <v>0</v>
      </c>
      <c r="Q24" s="319">
        <f t="shared" si="1"/>
        <v>0</v>
      </c>
      <c r="R24" s="319">
        <f t="shared" si="1"/>
        <v>0</v>
      </c>
      <c r="S24" s="319">
        <v>4</v>
      </c>
      <c r="T24" s="319">
        <f t="shared" si="1"/>
        <v>0</v>
      </c>
      <c r="U24" s="319">
        <f t="shared" si="1"/>
        <v>0</v>
      </c>
      <c r="V24" s="319">
        <f t="shared" si="1"/>
        <v>0</v>
      </c>
      <c r="W24" s="319">
        <f t="shared" si="1"/>
        <v>4</v>
      </c>
      <c r="X24" s="319">
        <f t="shared" si="1"/>
        <v>0</v>
      </c>
      <c r="Y24" s="319">
        <f t="shared" si="1"/>
        <v>0</v>
      </c>
      <c r="Z24" s="319">
        <f t="shared" si="1"/>
        <v>0</v>
      </c>
    </row>
    <row r="25" spans="1:26" s="42" customFormat="1" ht="21" customHeight="1" thickBot="1">
      <c r="A25" s="1053" t="s">
        <v>84</v>
      </c>
      <c r="B25" s="1054"/>
      <c r="C25" s="320"/>
      <c r="D25" s="321"/>
      <c r="E25" s="321"/>
      <c r="F25" s="322">
        <f>F13+F15+F16+F17+F19+F22</f>
        <v>19.5</v>
      </c>
      <c r="G25" s="323">
        <f t="shared" si="0"/>
        <v>585</v>
      </c>
      <c r="H25" s="321"/>
      <c r="I25" s="321"/>
      <c r="J25" s="321"/>
      <c r="K25" s="321"/>
      <c r="L25" s="321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5"/>
      <c r="Z25" s="314"/>
    </row>
    <row r="26" spans="1:26" s="40" customFormat="1" ht="21" customHeight="1" thickBot="1">
      <c r="A26" s="135" t="s">
        <v>85</v>
      </c>
      <c r="B26" s="313"/>
      <c r="C26" s="326"/>
      <c r="D26" s="327"/>
      <c r="E26" s="328"/>
      <c r="F26" s="329">
        <f>F14+F20+F23</f>
        <v>5</v>
      </c>
      <c r="G26" s="330">
        <f t="shared" si="0"/>
        <v>150</v>
      </c>
      <c r="H26" s="331"/>
      <c r="I26" s="331"/>
      <c r="J26" s="331"/>
      <c r="K26" s="331"/>
      <c r="L26" s="331"/>
      <c r="M26" s="327" t="s">
        <v>149</v>
      </c>
      <c r="N26" s="327" t="s">
        <v>149</v>
      </c>
      <c r="O26" s="327" t="s">
        <v>150</v>
      </c>
      <c r="P26" s="327" t="s">
        <v>149</v>
      </c>
      <c r="Q26" s="327" t="s">
        <v>149</v>
      </c>
      <c r="R26" s="327" t="s">
        <v>149</v>
      </c>
      <c r="S26" s="327" t="s">
        <v>150</v>
      </c>
      <c r="T26" s="327" t="s">
        <v>149</v>
      </c>
      <c r="U26" s="327"/>
      <c r="V26" s="327"/>
      <c r="W26" s="327" t="s">
        <v>150</v>
      </c>
      <c r="X26" s="327" t="s">
        <v>149</v>
      </c>
      <c r="Y26" s="332"/>
      <c r="Z26" s="314"/>
    </row>
    <row r="27" spans="1:26" s="32" customFormat="1" ht="22.5" customHeight="1" thickBot="1">
      <c r="A27" s="1055" t="s">
        <v>221</v>
      </c>
      <c r="B27" s="1056"/>
      <c r="C27" s="1056"/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56"/>
      <c r="X27" s="1056"/>
      <c r="Y27" s="1056"/>
      <c r="Z27" s="1057"/>
    </row>
    <row r="28" spans="1:26" s="32" customFormat="1" ht="39.75" customHeight="1" thickBot="1">
      <c r="A28" s="495">
        <v>1</v>
      </c>
      <c r="B28" s="496" t="s">
        <v>87</v>
      </c>
      <c r="C28" s="497"/>
      <c r="D28" s="498"/>
      <c r="E28" s="499"/>
      <c r="F28" s="500">
        <f>F29+F30</f>
        <v>6</v>
      </c>
      <c r="G28" s="495">
        <f>F28*30</f>
        <v>180</v>
      </c>
      <c r="H28" s="501"/>
      <c r="I28" s="316"/>
      <c r="J28" s="502"/>
      <c r="K28" s="316"/>
      <c r="L28" s="503"/>
      <c r="M28" s="504"/>
      <c r="N28" s="505"/>
      <c r="O28" s="504"/>
      <c r="P28" s="505"/>
      <c r="Q28" s="504"/>
      <c r="R28" s="505"/>
      <c r="S28" s="504"/>
      <c r="T28" s="505"/>
      <c r="U28" s="504"/>
      <c r="V28" s="505"/>
      <c r="W28" s="504"/>
      <c r="X28" s="505"/>
      <c r="Y28" s="506"/>
      <c r="Z28" s="507"/>
    </row>
    <row r="29" spans="1:26" s="32" customFormat="1" ht="19.5" customHeight="1" thickBot="1">
      <c r="A29" s="495"/>
      <c r="B29" s="782" t="s">
        <v>70</v>
      </c>
      <c r="C29" s="497"/>
      <c r="D29" s="498"/>
      <c r="E29" s="499"/>
      <c r="F29" s="500">
        <v>3.5</v>
      </c>
      <c r="G29" s="495">
        <f>F29*30</f>
        <v>105</v>
      </c>
      <c r="H29" s="501"/>
      <c r="I29" s="316"/>
      <c r="J29" s="502"/>
      <c r="K29" s="316"/>
      <c r="L29" s="503"/>
      <c r="M29" s="504"/>
      <c r="N29" s="505"/>
      <c r="O29" s="504"/>
      <c r="P29" s="505"/>
      <c r="Q29" s="504"/>
      <c r="R29" s="505"/>
      <c r="S29" s="504"/>
      <c r="T29" s="505"/>
      <c r="U29" s="504"/>
      <c r="V29" s="505"/>
      <c r="W29" s="504"/>
      <c r="X29" s="505"/>
      <c r="Y29" s="719"/>
      <c r="Z29" s="507"/>
    </row>
    <row r="30" spans="1:26" s="32" customFormat="1" ht="21" customHeight="1" thickBot="1">
      <c r="A30" s="495"/>
      <c r="B30" s="781" t="s">
        <v>71</v>
      </c>
      <c r="C30" s="497"/>
      <c r="D30" s="498" t="s">
        <v>88</v>
      </c>
      <c r="E30" s="499"/>
      <c r="F30" s="500">
        <v>2.5</v>
      </c>
      <c r="G30" s="495">
        <f>F30*30</f>
        <v>75</v>
      </c>
      <c r="H30" s="501">
        <f>I30+K30</f>
        <v>10</v>
      </c>
      <c r="I30" s="316">
        <v>8</v>
      </c>
      <c r="J30" s="502"/>
      <c r="K30" s="316">
        <v>2</v>
      </c>
      <c r="L30" s="503">
        <f>G30-H30</f>
        <v>65</v>
      </c>
      <c r="M30" s="504"/>
      <c r="N30" s="505"/>
      <c r="O30" s="796">
        <v>8</v>
      </c>
      <c r="P30" s="797">
        <v>2</v>
      </c>
      <c r="Q30" s="504"/>
      <c r="R30" s="505"/>
      <c r="S30" s="504"/>
      <c r="T30" s="505"/>
      <c r="U30" s="504"/>
      <c r="V30" s="505"/>
      <c r="W30" s="504"/>
      <c r="X30" s="505"/>
      <c r="Y30" s="719"/>
      <c r="Z30" s="507"/>
    </row>
    <row r="31" spans="1:26" s="43" customFormat="1" ht="24" customHeight="1" thickBot="1">
      <c r="A31" s="283">
        <v>2</v>
      </c>
      <c r="B31" s="378" t="s">
        <v>89</v>
      </c>
      <c r="C31" s="394"/>
      <c r="D31" s="354"/>
      <c r="E31" s="395"/>
      <c r="F31" s="451">
        <f>F32+F33</f>
        <v>6</v>
      </c>
      <c r="G31" s="283">
        <f aca="true" t="shared" si="2" ref="G31:G49">F31*30</f>
        <v>180</v>
      </c>
      <c r="H31" s="379"/>
      <c r="I31" s="132"/>
      <c r="J31" s="487"/>
      <c r="K31" s="132"/>
      <c r="L31" s="292"/>
      <c r="M31" s="289"/>
      <c r="N31" s="488"/>
      <c r="O31" s="289"/>
      <c r="P31" s="488"/>
      <c r="Q31" s="289"/>
      <c r="R31" s="488"/>
      <c r="S31" s="289"/>
      <c r="T31" s="488"/>
      <c r="U31" s="289"/>
      <c r="V31" s="488"/>
      <c r="W31" s="289"/>
      <c r="X31" s="488"/>
      <c r="Y31" s="289"/>
      <c r="Z31" s="488"/>
    </row>
    <row r="32" spans="1:26" s="43" customFormat="1" ht="19.5" customHeight="1" thickBot="1">
      <c r="A32" s="273" t="s">
        <v>72</v>
      </c>
      <c r="B32" s="295" t="s">
        <v>70</v>
      </c>
      <c r="C32" s="396"/>
      <c r="D32" s="360"/>
      <c r="E32" s="397"/>
      <c r="F32" s="302">
        <v>3</v>
      </c>
      <c r="G32" s="398">
        <f t="shared" si="2"/>
        <v>90</v>
      </c>
      <c r="H32" s="389"/>
      <c r="I32" s="280"/>
      <c r="J32" s="399"/>
      <c r="K32" s="280"/>
      <c r="L32" s="176"/>
      <c r="M32" s="279"/>
      <c r="N32" s="376"/>
      <c r="O32" s="279"/>
      <c r="P32" s="376"/>
      <c r="Q32" s="279"/>
      <c r="R32" s="376"/>
      <c r="S32" s="279"/>
      <c r="T32" s="376"/>
      <c r="U32" s="279"/>
      <c r="V32" s="376"/>
      <c r="W32" s="279"/>
      <c r="X32" s="376"/>
      <c r="Y32" s="279"/>
      <c r="Z32" s="376"/>
    </row>
    <row r="33" spans="1:26" s="32" customFormat="1" ht="19.5" customHeight="1" thickBot="1">
      <c r="A33" s="136" t="s">
        <v>161</v>
      </c>
      <c r="B33" s="137" t="s">
        <v>71</v>
      </c>
      <c r="C33" s="213">
        <v>7</v>
      </c>
      <c r="D33" s="193"/>
      <c r="E33" s="192"/>
      <c r="F33" s="214">
        <v>3</v>
      </c>
      <c r="G33" s="210">
        <f t="shared" si="2"/>
        <v>90</v>
      </c>
      <c r="H33" s="177">
        <f>I33+J33+K33</f>
        <v>12</v>
      </c>
      <c r="I33" s="110">
        <v>4</v>
      </c>
      <c r="J33" s="181">
        <v>8</v>
      </c>
      <c r="K33" s="110"/>
      <c r="L33" s="112">
        <f>G33-H33</f>
        <v>78</v>
      </c>
      <c r="M33" s="179">
        <v>8</v>
      </c>
      <c r="N33" s="180">
        <v>4</v>
      </c>
      <c r="O33" s="179"/>
      <c r="P33" s="180"/>
      <c r="Q33" s="179"/>
      <c r="R33" s="180"/>
      <c r="S33" s="179"/>
      <c r="T33" s="180"/>
      <c r="U33" s="179"/>
      <c r="V33" s="180"/>
      <c r="W33" s="179"/>
      <c r="X33" s="180"/>
      <c r="Y33" s="179"/>
      <c r="Z33" s="180"/>
    </row>
    <row r="34" spans="1:26" s="44" customFormat="1" ht="19.5" customHeight="1" thickBot="1">
      <c r="A34" s="283">
        <v>3</v>
      </c>
      <c r="B34" s="378" t="s">
        <v>90</v>
      </c>
      <c r="C34" s="285"/>
      <c r="D34" s="297"/>
      <c r="E34" s="454"/>
      <c r="F34" s="288">
        <f>F35+F36</f>
        <v>4.5</v>
      </c>
      <c r="G34" s="283">
        <f t="shared" si="2"/>
        <v>135</v>
      </c>
      <c r="H34" s="379"/>
      <c r="I34" s="132"/>
      <c r="J34" s="518"/>
      <c r="K34" s="132"/>
      <c r="L34" s="292"/>
      <c r="M34" s="293"/>
      <c r="N34" s="294"/>
      <c r="O34" s="293"/>
      <c r="P34" s="294"/>
      <c r="Q34" s="293"/>
      <c r="R34" s="294"/>
      <c r="S34" s="293"/>
      <c r="T34" s="294"/>
      <c r="U34" s="293"/>
      <c r="V34" s="294"/>
      <c r="W34" s="293"/>
      <c r="X34" s="294"/>
      <c r="Y34" s="293"/>
      <c r="Z34" s="294"/>
    </row>
    <row r="35" spans="1:26" s="43" customFormat="1" ht="18.75" customHeight="1">
      <c r="A35" s="512"/>
      <c r="B35" s="533" t="s">
        <v>70</v>
      </c>
      <c r="C35" s="534"/>
      <c r="D35" s="535"/>
      <c r="E35" s="239"/>
      <c r="F35" s="117">
        <v>2</v>
      </c>
      <c r="G35" s="210">
        <f t="shared" si="2"/>
        <v>60</v>
      </c>
      <c r="H35" s="531"/>
      <c r="I35" s="526"/>
      <c r="J35" s="524"/>
      <c r="K35" s="526"/>
      <c r="L35" s="527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211"/>
    </row>
    <row r="36" spans="1:26" s="43" customFormat="1" ht="18.75" customHeight="1" thickBot="1">
      <c r="A36" s="532"/>
      <c r="B36" s="131" t="s">
        <v>71</v>
      </c>
      <c r="C36" s="536">
        <v>9</v>
      </c>
      <c r="D36" s="537"/>
      <c r="E36" s="568"/>
      <c r="F36" s="545">
        <v>2.5</v>
      </c>
      <c r="G36" s="269">
        <f t="shared" si="2"/>
        <v>75</v>
      </c>
      <c r="H36" s="510">
        <f>K36+J36+I36</f>
        <v>6</v>
      </c>
      <c r="I36" s="538">
        <v>4</v>
      </c>
      <c r="J36" s="539"/>
      <c r="K36" s="538">
        <v>2</v>
      </c>
      <c r="L36" s="540">
        <f>G36-H36</f>
        <v>69</v>
      </c>
      <c r="M36" s="541"/>
      <c r="N36" s="541"/>
      <c r="O36" s="539">
        <v>4</v>
      </c>
      <c r="P36" s="539">
        <v>2</v>
      </c>
      <c r="Q36" s="541"/>
      <c r="R36" s="541"/>
      <c r="S36" s="541"/>
      <c r="T36" s="541"/>
      <c r="U36" s="541"/>
      <c r="V36" s="541"/>
      <c r="W36" s="541"/>
      <c r="X36" s="541"/>
      <c r="Y36" s="541"/>
      <c r="Z36" s="197"/>
    </row>
    <row r="37" spans="1:26" s="43" customFormat="1" ht="20.25" customHeight="1" thickBot="1">
      <c r="A37" s="393">
        <v>4</v>
      </c>
      <c r="B37" s="378" t="s">
        <v>95</v>
      </c>
      <c r="C37" s="394"/>
      <c r="D37" s="518"/>
      <c r="E37" s="395"/>
      <c r="F37" s="311">
        <v>5</v>
      </c>
      <c r="G37" s="283">
        <f>F37*30</f>
        <v>150</v>
      </c>
      <c r="H37" s="379"/>
      <c r="I37" s="132"/>
      <c r="J37" s="518"/>
      <c r="K37" s="132"/>
      <c r="L37" s="540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294"/>
    </row>
    <row r="38" spans="1:26" s="44" customFormat="1" ht="23.25" customHeight="1" thickBot="1">
      <c r="A38" s="528"/>
      <c r="B38" s="529" t="s">
        <v>70</v>
      </c>
      <c r="C38" s="530"/>
      <c r="D38" s="524"/>
      <c r="E38" s="569"/>
      <c r="F38" s="570">
        <v>1.5</v>
      </c>
      <c r="G38" s="210">
        <f>F38*30</f>
        <v>45</v>
      </c>
      <c r="H38" s="531"/>
      <c r="I38" s="526"/>
      <c r="J38" s="524"/>
      <c r="K38" s="526"/>
      <c r="L38" s="540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211"/>
    </row>
    <row r="39" spans="1:26" s="44" customFormat="1" ht="23.25" customHeight="1" thickBot="1">
      <c r="A39" s="70"/>
      <c r="B39" s="141" t="s">
        <v>71</v>
      </c>
      <c r="C39" s="567"/>
      <c r="D39" s="222">
        <v>9</v>
      </c>
      <c r="E39" s="223"/>
      <c r="F39" s="571">
        <v>3.5</v>
      </c>
      <c r="G39" s="269">
        <f>F39*30</f>
        <v>105</v>
      </c>
      <c r="H39" s="182">
        <f>I39+J39+K39</f>
        <v>6</v>
      </c>
      <c r="I39" s="183">
        <v>4</v>
      </c>
      <c r="J39" s="222"/>
      <c r="K39" s="183">
        <v>2</v>
      </c>
      <c r="L39" s="540">
        <f>G39-H39</f>
        <v>99</v>
      </c>
      <c r="M39" s="519"/>
      <c r="N39" s="519"/>
      <c r="O39" s="222">
        <v>4</v>
      </c>
      <c r="P39" s="222">
        <v>2</v>
      </c>
      <c r="Q39" s="519"/>
      <c r="R39" s="519"/>
      <c r="S39" s="519"/>
      <c r="T39" s="519"/>
      <c r="U39" s="519"/>
      <c r="V39" s="519"/>
      <c r="W39" s="519"/>
      <c r="X39" s="519"/>
      <c r="Y39" s="519"/>
      <c r="Z39" s="195"/>
    </row>
    <row r="40" spans="1:26" s="44" customFormat="1" ht="23.25" customHeight="1" thickBot="1">
      <c r="A40" s="283">
        <v>5</v>
      </c>
      <c r="B40" s="378" t="s">
        <v>91</v>
      </c>
      <c r="C40" s="293"/>
      <c r="D40" s="354"/>
      <c r="E40" s="294"/>
      <c r="F40" s="486">
        <f>F41+F42+F43</f>
        <v>11.5</v>
      </c>
      <c r="G40" s="283">
        <f t="shared" si="2"/>
        <v>345</v>
      </c>
      <c r="H40" s="289"/>
      <c r="I40" s="132"/>
      <c r="J40" s="487"/>
      <c r="K40" s="132"/>
      <c r="L40" s="292"/>
      <c r="M40" s="289"/>
      <c r="N40" s="488"/>
      <c r="O40" s="289"/>
      <c r="P40" s="488"/>
      <c r="Q40" s="289"/>
      <c r="R40" s="488"/>
      <c r="S40" s="289"/>
      <c r="T40" s="488"/>
      <c r="U40" s="289"/>
      <c r="V40" s="488"/>
      <c r="W40" s="289"/>
      <c r="X40" s="488"/>
      <c r="Y40" s="289"/>
      <c r="Z40" s="488"/>
    </row>
    <row r="41" spans="1:26" s="44" customFormat="1" ht="18.75" customHeight="1" thickBot="1">
      <c r="A41" s="273" t="s">
        <v>74</v>
      </c>
      <c r="B41" s="295" t="s">
        <v>70</v>
      </c>
      <c r="C41" s="484"/>
      <c r="D41" s="360"/>
      <c r="E41" s="397"/>
      <c r="F41" s="485">
        <v>5.5</v>
      </c>
      <c r="G41" s="398">
        <f t="shared" si="2"/>
        <v>165</v>
      </c>
      <c r="H41" s="389"/>
      <c r="I41" s="280"/>
      <c r="J41" s="399"/>
      <c r="K41" s="280"/>
      <c r="L41" s="176"/>
      <c r="M41" s="279"/>
      <c r="N41" s="376"/>
      <c r="O41" s="279"/>
      <c r="P41" s="376"/>
      <c r="Q41" s="279"/>
      <c r="R41" s="376"/>
      <c r="S41" s="279"/>
      <c r="T41" s="376"/>
      <c r="U41" s="279"/>
      <c r="V41" s="376"/>
      <c r="W41" s="279"/>
      <c r="X41" s="376"/>
      <c r="Y41" s="279"/>
      <c r="Z41" s="376"/>
    </row>
    <row r="42" spans="1:26" s="44" customFormat="1" ht="18.75" customHeight="1" thickBot="1">
      <c r="A42" s="158" t="s">
        <v>175</v>
      </c>
      <c r="B42" s="159" t="s">
        <v>92</v>
      </c>
      <c r="C42" s="213">
        <v>7</v>
      </c>
      <c r="D42" s="191"/>
      <c r="E42" s="192"/>
      <c r="F42" s="212">
        <v>3</v>
      </c>
      <c r="G42" s="210">
        <f t="shared" si="2"/>
        <v>90</v>
      </c>
      <c r="H42" s="177">
        <f>I42+J42+K42</f>
        <v>16</v>
      </c>
      <c r="I42" s="110">
        <v>12</v>
      </c>
      <c r="J42" s="181"/>
      <c r="K42" s="110">
        <v>4</v>
      </c>
      <c r="L42" s="112">
        <f>G42-H42</f>
        <v>74</v>
      </c>
      <c r="M42" s="179">
        <v>12</v>
      </c>
      <c r="N42" s="180">
        <v>4</v>
      </c>
      <c r="O42" s="179"/>
      <c r="P42" s="180"/>
      <c r="Q42" s="179"/>
      <c r="R42" s="180"/>
      <c r="S42" s="179"/>
      <c r="T42" s="180"/>
      <c r="U42" s="179"/>
      <c r="V42" s="180"/>
      <c r="W42" s="179"/>
      <c r="X42" s="180"/>
      <c r="Y42" s="179"/>
      <c r="Z42" s="180"/>
    </row>
    <row r="43" spans="1:26" s="43" customFormat="1" ht="16.5" customHeight="1" thickBot="1">
      <c r="A43" s="523" t="s">
        <v>176</v>
      </c>
      <c r="B43" s="446" t="s">
        <v>93</v>
      </c>
      <c r="C43" s="218">
        <v>9</v>
      </c>
      <c r="D43" s="219"/>
      <c r="E43" s="220"/>
      <c r="F43" s="221">
        <v>3</v>
      </c>
      <c r="G43" s="483">
        <f t="shared" si="2"/>
        <v>90</v>
      </c>
      <c r="H43" s="177">
        <f>I43+J43+K43</f>
        <v>12</v>
      </c>
      <c r="I43" s="183">
        <v>8</v>
      </c>
      <c r="J43" s="222"/>
      <c r="K43" s="183">
        <v>4</v>
      </c>
      <c r="L43" s="186">
        <f>G43-H43</f>
        <v>78</v>
      </c>
      <c r="M43" s="185"/>
      <c r="N43" s="367"/>
      <c r="O43" s="185">
        <v>8</v>
      </c>
      <c r="P43" s="367">
        <v>4</v>
      </c>
      <c r="Q43" s="185"/>
      <c r="R43" s="367"/>
      <c r="S43" s="185"/>
      <c r="T43" s="367"/>
      <c r="U43" s="185"/>
      <c r="V43" s="367"/>
      <c r="W43" s="185"/>
      <c r="X43" s="367"/>
      <c r="Y43" s="185"/>
      <c r="Z43" s="367"/>
    </row>
    <row r="44" spans="1:26" s="43" customFormat="1" ht="16.5" customHeight="1" thickBot="1">
      <c r="A44" s="283">
        <v>6</v>
      </c>
      <c r="B44" s="284" t="s">
        <v>94</v>
      </c>
      <c r="C44" s="520"/>
      <c r="D44" s="452"/>
      <c r="E44" s="453"/>
      <c r="F44" s="451">
        <f>F45+F46</f>
        <v>5</v>
      </c>
      <c r="G44" s="283">
        <f t="shared" si="2"/>
        <v>150</v>
      </c>
      <c r="H44" s="379"/>
      <c r="I44" s="132"/>
      <c r="J44" s="518"/>
      <c r="K44" s="132"/>
      <c r="L44" s="292"/>
      <c r="M44" s="289"/>
      <c r="N44" s="488"/>
      <c r="O44" s="289"/>
      <c r="P44" s="488"/>
      <c r="Q44" s="289"/>
      <c r="R44" s="488"/>
      <c r="S44" s="289"/>
      <c r="T44" s="488"/>
      <c r="U44" s="289"/>
      <c r="V44" s="488"/>
      <c r="W44" s="289"/>
      <c r="X44" s="488"/>
      <c r="Y44" s="289"/>
      <c r="Z44" s="488"/>
    </row>
    <row r="45" spans="1:26" s="43" customFormat="1" ht="16.5" customHeight="1" thickBot="1">
      <c r="A45" s="522" t="s">
        <v>76</v>
      </c>
      <c r="B45" s="521" t="s">
        <v>70</v>
      </c>
      <c r="C45" s="489"/>
      <c r="D45" s="490"/>
      <c r="E45" s="491"/>
      <c r="F45" s="492">
        <v>2</v>
      </c>
      <c r="G45" s="398">
        <f t="shared" si="2"/>
        <v>60</v>
      </c>
      <c r="H45" s="493"/>
      <c r="I45" s="481"/>
      <c r="J45" s="494"/>
      <c r="K45" s="481"/>
      <c r="L45" s="333"/>
      <c r="M45" s="279"/>
      <c r="N45" s="376"/>
      <c r="O45" s="279"/>
      <c r="P45" s="376"/>
      <c r="Q45" s="279"/>
      <c r="R45" s="376"/>
      <c r="S45" s="279"/>
      <c r="T45" s="376"/>
      <c r="U45" s="279"/>
      <c r="V45" s="376"/>
      <c r="W45" s="279"/>
      <c r="X45" s="376"/>
      <c r="Y45" s="279"/>
      <c r="Z45" s="376"/>
    </row>
    <row r="46" spans="1:26" s="43" customFormat="1" ht="16.5" customHeight="1" thickBot="1">
      <c r="A46" s="523" t="s">
        <v>77</v>
      </c>
      <c r="B46" s="446" t="s">
        <v>71</v>
      </c>
      <c r="C46" s="218">
        <v>7</v>
      </c>
      <c r="D46" s="219"/>
      <c r="E46" s="220"/>
      <c r="F46" s="221">
        <v>3</v>
      </c>
      <c r="G46" s="210">
        <f t="shared" si="2"/>
        <v>90</v>
      </c>
      <c r="H46" s="182">
        <f>I46+K46</f>
        <v>6</v>
      </c>
      <c r="I46" s="183">
        <v>4</v>
      </c>
      <c r="J46" s="222"/>
      <c r="K46" s="183">
        <v>2</v>
      </c>
      <c r="L46" s="186">
        <v>108</v>
      </c>
      <c r="M46" s="179">
        <v>4</v>
      </c>
      <c r="N46" s="180">
        <v>2</v>
      </c>
      <c r="O46" s="179"/>
      <c r="P46" s="180"/>
      <c r="Q46" s="179"/>
      <c r="R46" s="180"/>
      <c r="S46" s="179"/>
      <c r="T46" s="180"/>
      <c r="U46" s="179"/>
      <c r="V46" s="180"/>
      <c r="W46" s="179"/>
      <c r="X46" s="180"/>
      <c r="Y46" s="179"/>
      <c r="Z46" s="180"/>
    </row>
    <row r="47" spans="1:26" s="43" customFormat="1" ht="16.5" customHeight="1" thickBot="1">
      <c r="A47" s="1058" t="s">
        <v>83</v>
      </c>
      <c r="B47" s="1059"/>
      <c r="C47" s="224"/>
      <c r="D47" s="203"/>
      <c r="E47" s="225"/>
      <c r="F47" s="134">
        <f>F28+F31+F34+F37+F40+F44</f>
        <v>38</v>
      </c>
      <c r="G47" s="783">
        <f aca="true" t="shared" si="3" ref="G47:L47">G48+G49</f>
        <v>1140</v>
      </c>
      <c r="H47" s="134">
        <f t="shared" si="3"/>
        <v>0</v>
      </c>
      <c r="I47" s="134">
        <f t="shared" si="3"/>
        <v>0</v>
      </c>
      <c r="J47" s="134">
        <f t="shared" si="3"/>
        <v>0</v>
      </c>
      <c r="K47" s="134">
        <f t="shared" si="3"/>
        <v>0</v>
      </c>
      <c r="L47" s="134">
        <f t="shared" si="3"/>
        <v>0</v>
      </c>
      <c r="M47" s="208">
        <f aca="true" t="shared" si="4" ref="M47:S47">SUM(M28:M46)</f>
        <v>24</v>
      </c>
      <c r="N47" s="208">
        <f>SUM(N28:N46)</f>
        <v>10</v>
      </c>
      <c r="O47" s="208">
        <f>SUM(O28:O46)</f>
        <v>24</v>
      </c>
      <c r="P47" s="208">
        <f>SUM(P28:P46)</f>
        <v>10</v>
      </c>
      <c r="Q47" s="208">
        <f t="shared" si="4"/>
        <v>0</v>
      </c>
      <c r="R47" s="208">
        <f t="shared" si="4"/>
        <v>0</v>
      </c>
      <c r="S47" s="208">
        <f t="shared" si="4"/>
        <v>0</v>
      </c>
      <c r="T47" s="208">
        <f aca="true" t="shared" si="5" ref="T47:Z47">SUM(T28:T46)</f>
        <v>0</v>
      </c>
      <c r="U47" s="208">
        <f t="shared" si="5"/>
        <v>0</v>
      </c>
      <c r="V47" s="208">
        <f t="shared" si="5"/>
        <v>0</v>
      </c>
      <c r="W47" s="208">
        <f t="shared" si="5"/>
        <v>0</v>
      </c>
      <c r="X47" s="208">
        <f t="shared" si="5"/>
        <v>0</v>
      </c>
      <c r="Y47" s="208">
        <f t="shared" si="5"/>
        <v>0</v>
      </c>
      <c r="Z47" s="208">
        <f t="shared" si="5"/>
        <v>0</v>
      </c>
    </row>
    <row r="48" spans="1:26" s="43" customFormat="1" ht="16.5" customHeight="1" thickBot="1">
      <c r="A48" s="1045" t="s">
        <v>84</v>
      </c>
      <c r="B48" s="1046"/>
      <c r="C48" s="224"/>
      <c r="D48" s="203"/>
      <c r="E48" s="225"/>
      <c r="F48" s="134">
        <f>F29+F32+F35+F38+F41+F45</f>
        <v>17.5</v>
      </c>
      <c r="G48" s="210">
        <f t="shared" si="2"/>
        <v>525</v>
      </c>
      <c r="H48" s="226"/>
      <c r="I48" s="199"/>
      <c r="J48" s="224"/>
      <c r="K48" s="199"/>
      <c r="L48" s="207"/>
      <c r="M48" s="228"/>
      <c r="N48" s="229"/>
      <c r="O48" s="230"/>
      <c r="P48" s="231"/>
      <c r="Q48" s="230"/>
      <c r="R48" s="231"/>
      <c r="S48" s="230"/>
      <c r="T48" s="231"/>
      <c r="U48" s="230"/>
      <c r="V48" s="231"/>
      <c r="W48" s="230"/>
      <c r="X48" s="231"/>
      <c r="Y48" s="230"/>
      <c r="Z48" s="231"/>
    </row>
    <row r="49" spans="1:26" s="43" customFormat="1" ht="16.5" customHeight="1" thickBot="1">
      <c r="A49" s="83" t="s">
        <v>85</v>
      </c>
      <c r="B49" s="142"/>
      <c r="C49" s="232"/>
      <c r="D49" s="232"/>
      <c r="E49" s="233"/>
      <c r="F49" s="143">
        <f>F30+F33+F36+F39+F42+F43+F46</f>
        <v>20.5</v>
      </c>
      <c r="G49" s="210">
        <f t="shared" si="2"/>
        <v>615</v>
      </c>
      <c r="H49" s="234"/>
      <c r="I49" s="235"/>
      <c r="J49" s="235"/>
      <c r="K49" s="235"/>
      <c r="L49" s="236"/>
      <c r="M49" s="209">
        <f>M47</f>
        <v>24</v>
      </c>
      <c r="N49" s="209">
        <f aca="true" t="shared" si="6" ref="N49:Z49">N47</f>
        <v>10</v>
      </c>
      <c r="O49" s="209">
        <f t="shared" si="6"/>
        <v>24</v>
      </c>
      <c r="P49" s="209">
        <f t="shared" si="6"/>
        <v>10</v>
      </c>
      <c r="Q49" s="209">
        <f t="shared" si="6"/>
        <v>0</v>
      </c>
      <c r="R49" s="209">
        <f t="shared" si="6"/>
        <v>0</v>
      </c>
      <c r="S49" s="209">
        <f t="shared" si="6"/>
        <v>0</v>
      </c>
      <c r="T49" s="209">
        <f t="shared" si="6"/>
        <v>0</v>
      </c>
      <c r="U49" s="209">
        <f t="shared" si="6"/>
        <v>0</v>
      </c>
      <c r="V49" s="209">
        <f t="shared" si="6"/>
        <v>0</v>
      </c>
      <c r="W49" s="209">
        <f t="shared" si="6"/>
        <v>0</v>
      </c>
      <c r="X49" s="209">
        <f t="shared" si="6"/>
        <v>0</v>
      </c>
      <c r="Y49" s="209">
        <f t="shared" si="6"/>
        <v>0</v>
      </c>
      <c r="Z49" s="209">
        <f t="shared" si="6"/>
        <v>0</v>
      </c>
    </row>
    <row r="50" spans="1:26" s="43" customFormat="1" ht="16.5" customHeight="1" thickBot="1">
      <c r="A50" s="1064"/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6"/>
    </row>
    <row r="51" spans="1:26" s="43" customFormat="1" ht="16.5" customHeight="1" thickBot="1">
      <c r="A51" s="1061" t="s">
        <v>169</v>
      </c>
      <c r="B51" s="1062"/>
      <c r="C51" s="1062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3"/>
    </row>
    <row r="52" spans="1:27" s="44" customFormat="1" ht="18.75" customHeight="1" thickBot="1">
      <c r="A52" s="283">
        <v>1</v>
      </c>
      <c r="B52" s="378" t="s">
        <v>98</v>
      </c>
      <c r="C52" s="470"/>
      <c r="D52" s="449"/>
      <c r="E52" s="450"/>
      <c r="F52" s="311">
        <f>F53+F54</f>
        <v>5</v>
      </c>
      <c r="G52" s="553">
        <f>F52*30</f>
        <v>150</v>
      </c>
      <c r="H52" s="85"/>
      <c r="I52" s="471"/>
      <c r="J52" s="86"/>
      <c r="K52" s="86"/>
      <c r="L52" s="80"/>
      <c r="M52" s="97"/>
      <c r="N52" s="98"/>
      <c r="O52" s="97"/>
      <c r="P52" s="98"/>
      <c r="Q52" s="97"/>
      <c r="R52" s="98"/>
      <c r="S52" s="97"/>
      <c r="T52" s="98"/>
      <c r="U52" s="97"/>
      <c r="V52" s="98"/>
      <c r="W52" s="97"/>
      <c r="X52" s="98"/>
      <c r="Y52" s="97"/>
      <c r="Z52" s="98"/>
      <c r="AA52" s="32"/>
    </row>
    <row r="53" spans="1:27" s="44" customFormat="1" ht="17.25" customHeight="1">
      <c r="A53" s="442" t="s">
        <v>69</v>
      </c>
      <c r="B53" s="475" t="s">
        <v>70</v>
      </c>
      <c r="C53" s="646"/>
      <c r="D53" s="477"/>
      <c r="E53" s="478"/>
      <c r="F53" s="479">
        <v>3</v>
      </c>
      <c r="G53" s="647">
        <f>F53*30</f>
        <v>90</v>
      </c>
      <c r="H53" s="480"/>
      <c r="I53" s="128"/>
      <c r="J53" s="481"/>
      <c r="K53" s="481"/>
      <c r="L53" s="333"/>
      <c r="M53" s="447"/>
      <c r="N53" s="448"/>
      <c r="O53" s="447"/>
      <c r="P53" s="448"/>
      <c r="Q53" s="447"/>
      <c r="R53" s="448"/>
      <c r="S53" s="447"/>
      <c r="T53" s="448"/>
      <c r="U53" s="447"/>
      <c r="V53" s="448"/>
      <c r="W53" s="447"/>
      <c r="X53" s="448"/>
      <c r="Y53" s="447"/>
      <c r="Z53" s="448"/>
      <c r="AA53" s="32"/>
    </row>
    <row r="54" spans="1:27" s="44" customFormat="1" ht="17.25" customHeight="1" thickBot="1">
      <c r="A54" s="656" t="s">
        <v>161</v>
      </c>
      <c r="B54" s="657" t="s">
        <v>71</v>
      </c>
      <c r="C54" s="272">
        <v>10</v>
      </c>
      <c r="D54" s="247"/>
      <c r="E54" s="247"/>
      <c r="F54" s="658">
        <v>2</v>
      </c>
      <c r="G54" s="659">
        <f>F54*30</f>
        <v>60</v>
      </c>
      <c r="H54" s="206">
        <f>I54+J54+K54</f>
        <v>6</v>
      </c>
      <c r="I54" s="129">
        <v>4</v>
      </c>
      <c r="J54" s="183"/>
      <c r="K54" s="206">
        <v>2</v>
      </c>
      <c r="L54" s="206">
        <f>G54-H54</f>
        <v>54</v>
      </c>
      <c r="M54" s="519"/>
      <c r="N54" s="519"/>
      <c r="O54" s="519"/>
      <c r="P54" s="519"/>
      <c r="Q54" s="222">
        <v>4</v>
      </c>
      <c r="R54" s="222">
        <v>2</v>
      </c>
      <c r="S54" s="519"/>
      <c r="T54" s="519"/>
      <c r="U54" s="519"/>
      <c r="V54" s="519"/>
      <c r="W54" s="519"/>
      <c r="X54" s="519"/>
      <c r="Y54" s="519"/>
      <c r="Z54" s="519"/>
      <c r="AA54" s="32"/>
    </row>
    <row r="55" spans="1:27" s="44" customFormat="1" ht="16.5" thickBot="1">
      <c r="A55" s="309">
        <v>2</v>
      </c>
      <c r="B55" s="310" t="s">
        <v>100</v>
      </c>
      <c r="C55" s="104"/>
      <c r="D55" s="251"/>
      <c r="E55" s="252"/>
      <c r="F55" s="473">
        <f>F56+F57</f>
        <v>3</v>
      </c>
      <c r="G55" s="661">
        <f aca="true" t="shared" si="7" ref="G55:G64">F55*30</f>
        <v>90</v>
      </c>
      <c r="H55" s="198"/>
      <c r="I55" s="282"/>
      <c r="J55" s="199"/>
      <c r="K55" s="204"/>
      <c r="L55" s="205"/>
      <c r="M55" s="201"/>
      <c r="N55" s="202"/>
      <c r="O55" s="201"/>
      <c r="P55" s="202"/>
      <c r="Q55" s="201"/>
      <c r="R55" s="202"/>
      <c r="S55" s="201"/>
      <c r="T55" s="202"/>
      <c r="U55" s="201"/>
      <c r="V55" s="202"/>
      <c r="W55" s="201"/>
      <c r="X55" s="202"/>
      <c r="Y55" s="201"/>
      <c r="Z55" s="202"/>
      <c r="AA55" s="32"/>
    </row>
    <row r="56" spans="1:27" s="44" customFormat="1" ht="16.5" thickBot="1">
      <c r="A56" s="654" t="s">
        <v>72</v>
      </c>
      <c r="B56" s="660" t="s">
        <v>70</v>
      </c>
      <c r="C56" s="298"/>
      <c r="D56" s="241"/>
      <c r="E56" s="241"/>
      <c r="F56" s="359">
        <v>1.5</v>
      </c>
      <c r="G56" s="655">
        <f t="shared" si="7"/>
        <v>45</v>
      </c>
      <c r="H56" s="280"/>
      <c r="I56" s="124"/>
      <c r="J56" s="280"/>
      <c r="K56" s="281"/>
      <c r="L56" s="281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32"/>
    </row>
    <row r="57" spans="1:27" s="44" customFormat="1" ht="16.5" thickBot="1">
      <c r="A57" s="648" t="s">
        <v>154</v>
      </c>
      <c r="B57" s="649" t="s">
        <v>71</v>
      </c>
      <c r="C57" s="193"/>
      <c r="D57" s="193">
        <v>10</v>
      </c>
      <c r="E57" s="191"/>
      <c r="F57" s="334">
        <v>1.5</v>
      </c>
      <c r="G57" s="338">
        <f t="shared" si="7"/>
        <v>45</v>
      </c>
      <c r="H57" s="208">
        <f>I57</f>
        <v>4</v>
      </c>
      <c r="I57" s="619">
        <v>4</v>
      </c>
      <c r="J57" s="620"/>
      <c r="K57" s="650"/>
      <c r="L57" s="266">
        <f>G57-H57</f>
        <v>41</v>
      </c>
      <c r="M57" s="201"/>
      <c r="N57" s="202"/>
      <c r="O57" s="201"/>
      <c r="P57" s="202"/>
      <c r="Q57" s="230">
        <v>4</v>
      </c>
      <c r="R57" s="231">
        <v>0</v>
      </c>
      <c r="S57" s="201"/>
      <c r="T57" s="202"/>
      <c r="U57" s="201"/>
      <c r="V57" s="202"/>
      <c r="W57" s="201"/>
      <c r="X57" s="202"/>
      <c r="Y57" s="201"/>
      <c r="Z57" s="202"/>
      <c r="AA57" s="32"/>
    </row>
    <row r="58" spans="1:27" s="44" customFormat="1" ht="16.5" thickBot="1">
      <c r="A58" s="283">
        <v>3</v>
      </c>
      <c r="B58" s="378" t="s">
        <v>101</v>
      </c>
      <c r="C58" s="226"/>
      <c r="D58" s="199"/>
      <c r="E58" s="262"/>
      <c r="F58" s="288">
        <f>F59+F60</f>
        <v>5</v>
      </c>
      <c r="G58" s="553">
        <f t="shared" si="7"/>
        <v>150</v>
      </c>
      <c r="H58" s="198"/>
      <c r="I58" s="282"/>
      <c r="J58" s="199"/>
      <c r="K58" s="204"/>
      <c r="L58" s="207"/>
      <c r="M58" s="201"/>
      <c r="N58" s="202"/>
      <c r="O58" s="201"/>
      <c r="P58" s="202"/>
      <c r="Q58" s="201"/>
      <c r="R58" s="202"/>
      <c r="S58" s="201"/>
      <c r="T58" s="202"/>
      <c r="U58" s="201"/>
      <c r="V58" s="202"/>
      <c r="W58" s="201"/>
      <c r="X58" s="202"/>
      <c r="Y58" s="201"/>
      <c r="Z58" s="202"/>
      <c r="AA58" s="32"/>
    </row>
    <row r="59" spans="1:27" s="44" customFormat="1" ht="16.5" thickBot="1">
      <c r="A59" s="273" t="s">
        <v>201</v>
      </c>
      <c r="B59" s="295" t="s">
        <v>70</v>
      </c>
      <c r="C59" s="296"/>
      <c r="D59" s="241"/>
      <c r="E59" s="242"/>
      <c r="F59" s="243">
        <v>2</v>
      </c>
      <c r="G59" s="355">
        <f t="shared" si="7"/>
        <v>60</v>
      </c>
      <c r="H59" s="279"/>
      <c r="I59" s="124"/>
      <c r="J59" s="280"/>
      <c r="K59" s="281"/>
      <c r="L59" s="176"/>
      <c r="M59" s="168"/>
      <c r="N59" s="169"/>
      <c r="O59" s="168"/>
      <c r="P59" s="169"/>
      <c r="Q59" s="168"/>
      <c r="R59" s="169"/>
      <c r="S59" s="168"/>
      <c r="T59" s="169"/>
      <c r="U59" s="168"/>
      <c r="V59" s="169"/>
      <c r="W59" s="168"/>
      <c r="X59" s="169"/>
      <c r="Y59" s="168"/>
      <c r="Z59" s="169"/>
      <c r="AA59" s="32"/>
    </row>
    <row r="60" spans="1:27" s="44" customFormat="1" ht="16.5" thickBot="1">
      <c r="A60" s="140" t="s">
        <v>202</v>
      </c>
      <c r="B60" s="141" t="s">
        <v>71</v>
      </c>
      <c r="C60" s="246">
        <v>9</v>
      </c>
      <c r="D60" s="247"/>
      <c r="E60" s="248"/>
      <c r="F60" s="249">
        <v>3</v>
      </c>
      <c r="G60" s="337">
        <f t="shared" si="7"/>
        <v>90</v>
      </c>
      <c r="H60" s="800">
        <f>I60+K60</f>
        <v>6</v>
      </c>
      <c r="I60" s="129">
        <v>4</v>
      </c>
      <c r="J60" s="183"/>
      <c r="K60" s="1123">
        <v>2</v>
      </c>
      <c r="L60" s="186">
        <f>G60-H60</f>
        <v>84</v>
      </c>
      <c r="M60" s="194"/>
      <c r="N60" s="195"/>
      <c r="O60" s="567">
        <v>4</v>
      </c>
      <c r="P60" s="784">
        <v>2</v>
      </c>
      <c r="Q60" s="194"/>
      <c r="R60" s="195"/>
      <c r="S60" s="194"/>
      <c r="T60" s="195"/>
      <c r="U60" s="194"/>
      <c r="V60" s="195"/>
      <c r="W60" s="194"/>
      <c r="X60" s="195"/>
      <c r="Y60" s="194"/>
      <c r="Z60" s="195"/>
      <c r="AA60" s="32"/>
    </row>
    <row r="61" spans="1:27" s="44" customFormat="1" ht="16.5" thickBot="1">
      <c r="A61" s="629">
        <v>4</v>
      </c>
      <c r="B61" s="284" t="s">
        <v>215</v>
      </c>
      <c r="C61" s="285"/>
      <c r="D61" s="286"/>
      <c r="E61" s="287"/>
      <c r="F61" s="288">
        <f>F62+F63</f>
        <v>3</v>
      </c>
      <c r="G61" s="553">
        <f t="shared" si="7"/>
        <v>90</v>
      </c>
      <c r="H61" s="289"/>
      <c r="I61" s="290"/>
      <c r="J61" s="132"/>
      <c r="K61" s="291"/>
      <c r="L61" s="292"/>
      <c r="M61" s="293"/>
      <c r="N61" s="294"/>
      <c r="O61" s="293"/>
      <c r="P61" s="294"/>
      <c r="Q61" s="293"/>
      <c r="R61" s="294"/>
      <c r="S61" s="293"/>
      <c r="T61" s="294"/>
      <c r="U61" s="293"/>
      <c r="V61" s="294"/>
      <c r="W61" s="293"/>
      <c r="X61" s="294"/>
      <c r="Y61" s="293"/>
      <c r="Z61" s="294"/>
      <c r="AA61" s="32"/>
    </row>
    <row r="62" spans="1:27" s="44" customFormat="1" ht="15.75">
      <c r="A62" s="654" t="s">
        <v>73</v>
      </c>
      <c r="B62" s="295" t="s">
        <v>70</v>
      </c>
      <c r="C62" s="298"/>
      <c r="D62" s="241"/>
      <c r="E62" s="241"/>
      <c r="F62" s="359">
        <v>1</v>
      </c>
      <c r="G62" s="655">
        <f t="shared" si="7"/>
        <v>30</v>
      </c>
      <c r="H62" s="280"/>
      <c r="I62" s="124"/>
      <c r="J62" s="280"/>
      <c r="K62" s="281"/>
      <c r="L62" s="281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2"/>
    </row>
    <row r="63" spans="1:27" s="44" customFormat="1" ht="16.5" thickBot="1">
      <c r="A63" s="656" t="s">
        <v>203</v>
      </c>
      <c r="B63" s="141" t="s">
        <v>71</v>
      </c>
      <c r="C63" s="272"/>
      <c r="D63" s="247" t="s">
        <v>123</v>
      </c>
      <c r="E63" s="247"/>
      <c r="F63" s="658">
        <v>2</v>
      </c>
      <c r="G63" s="659">
        <f t="shared" si="7"/>
        <v>60</v>
      </c>
      <c r="H63" s="346">
        <v>4</v>
      </c>
      <c r="I63" s="347">
        <v>4</v>
      </c>
      <c r="J63" s="348"/>
      <c r="K63" s="663"/>
      <c r="L63" s="349">
        <f>G63-H63</f>
        <v>56</v>
      </c>
      <c r="M63" s="350"/>
      <c r="N63" s="351"/>
      <c r="O63" s="350"/>
      <c r="P63" s="351"/>
      <c r="Q63" s="350"/>
      <c r="R63" s="351"/>
      <c r="S63" s="350"/>
      <c r="T63" s="351"/>
      <c r="U63" s="785">
        <v>4</v>
      </c>
      <c r="V63" s="786">
        <v>0</v>
      </c>
      <c r="W63" s="350"/>
      <c r="X63" s="351"/>
      <c r="Y63" s="350"/>
      <c r="Z63" s="351"/>
      <c r="AA63" s="32"/>
    </row>
    <row r="64" spans="1:27" s="44" customFormat="1" ht="19.5" thickBot="1">
      <c r="A64" s="665">
        <v>5</v>
      </c>
      <c r="B64" s="666" t="s">
        <v>216</v>
      </c>
      <c r="C64" s="667"/>
      <c r="D64" s="668"/>
      <c r="E64" s="668"/>
      <c r="F64" s="669">
        <f>F65+F66+F67</f>
        <v>7</v>
      </c>
      <c r="G64" s="670">
        <f t="shared" si="7"/>
        <v>210</v>
      </c>
      <c r="H64" s="671"/>
      <c r="I64" s="672"/>
      <c r="J64" s="671"/>
      <c r="K64" s="673"/>
      <c r="L64" s="673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5"/>
      <c r="AA64" s="32"/>
    </row>
    <row r="65" spans="1:27" s="44" customFormat="1" ht="15.75">
      <c r="A65" s="654" t="s">
        <v>74</v>
      </c>
      <c r="B65" s="295" t="s">
        <v>70</v>
      </c>
      <c r="C65" s="298"/>
      <c r="D65" s="241"/>
      <c r="E65" s="241"/>
      <c r="F65" s="359">
        <v>3.5</v>
      </c>
      <c r="G65" s="655">
        <f aca="true" t="shared" si="8" ref="G65:G71">F65*30</f>
        <v>105</v>
      </c>
      <c r="H65" s="402"/>
      <c r="I65" s="403"/>
      <c r="J65" s="402"/>
      <c r="K65" s="664"/>
      <c r="L65" s="664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32"/>
    </row>
    <row r="66" spans="1:27" s="44" customFormat="1" ht="15.75">
      <c r="A66" s="648" t="s">
        <v>75</v>
      </c>
      <c r="B66" s="649" t="s">
        <v>71</v>
      </c>
      <c r="C66" s="193"/>
      <c r="D66" s="191" t="s">
        <v>88</v>
      </c>
      <c r="E66" s="191"/>
      <c r="F66" s="334">
        <v>2</v>
      </c>
      <c r="G66" s="338">
        <f t="shared" si="8"/>
        <v>60</v>
      </c>
      <c r="H66" s="175">
        <f>I66+J66+K66</f>
        <v>6</v>
      </c>
      <c r="I66" s="109">
        <v>4</v>
      </c>
      <c r="J66" s="110"/>
      <c r="K66" s="175">
        <v>2</v>
      </c>
      <c r="L66" s="175">
        <f>G66-H66</f>
        <v>54</v>
      </c>
      <c r="M66" s="188"/>
      <c r="N66" s="188"/>
      <c r="O66" s="787">
        <v>4</v>
      </c>
      <c r="P66" s="787">
        <v>2</v>
      </c>
      <c r="Q66" s="653"/>
      <c r="R66" s="653"/>
      <c r="S66" s="653"/>
      <c r="T66" s="653"/>
      <c r="U66" s="653"/>
      <c r="V66" s="653"/>
      <c r="W66" s="653"/>
      <c r="X66" s="653"/>
      <c r="Y66" s="653"/>
      <c r="Z66" s="653"/>
      <c r="AA66" s="32"/>
    </row>
    <row r="67" spans="1:27" s="44" customFormat="1" ht="16.5" thickBot="1">
      <c r="A67" s="654" t="s">
        <v>204</v>
      </c>
      <c r="B67" s="475" t="s">
        <v>217</v>
      </c>
      <c r="C67" s="476"/>
      <c r="D67" s="477"/>
      <c r="E67" s="478" t="s">
        <v>99</v>
      </c>
      <c r="F67" s="479">
        <v>1.5</v>
      </c>
      <c r="G67" s="647">
        <f t="shared" si="8"/>
        <v>45</v>
      </c>
      <c r="H67" s="480">
        <v>4</v>
      </c>
      <c r="I67" s="128"/>
      <c r="J67" s="481"/>
      <c r="K67" s="482">
        <v>4</v>
      </c>
      <c r="L67" s="333">
        <f>G67-H67</f>
        <v>41</v>
      </c>
      <c r="M67" s="447"/>
      <c r="N67" s="448"/>
      <c r="O67" s="447"/>
      <c r="P67" s="448"/>
      <c r="Q67" s="788">
        <v>4</v>
      </c>
      <c r="R67" s="789">
        <v>0</v>
      </c>
      <c r="S67" s="447"/>
      <c r="T67" s="448"/>
      <c r="U67" s="447"/>
      <c r="V67" s="448"/>
      <c r="W67" s="447"/>
      <c r="X67" s="448"/>
      <c r="Y67" s="447"/>
      <c r="Z67" s="448"/>
      <c r="AA67" s="32"/>
    </row>
    <row r="68" spans="1:27" s="44" customFormat="1" ht="16.5" thickBot="1">
      <c r="A68" s="289">
        <v>6</v>
      </c>
      <c r="B68" s="356" t="s">
        <v>118</v>
      </c>
      <c r="C68" s="286"/>
      <c r="D68" s="286"/>
      <c r="E68" s="297"/>
      <c r="F68" s="352">
        <f>F69+F70+F71</f>
        <v>8.5</v>
      </c>
      <c r="G68" s="353">
        <f t="shared" si="8"/>
        <v>255</v>
      </c>
      <c r="H68" s="132"/>
      <c r="I68" s="290"/>
      <c r="J68" s="132"/>
      <c r="K68" s="291"/>
      <c r="L68" s="291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294"/>
      <c r="AA68" s="32"/>
    </row>
    <row r="69" spans="1:27" s="44" customFormat="1" ht="16.5" thickBot="1">
      <c r="A69" s="358" t="s">
        <v>76</v>
      </c>
      <c r="B69" s="295" t="s">
        <v>70</v>
      </c>
      <c r="C69" s="296"/>
      <c r="D69" s="298"/>
      <c r="E69" s="242"/>
      <c r="F69" s="243">
        <v>5</v>
      </c>
      <c r="G69" s="355">
        <f t="shared" si="8"/>
        <v>150</v>
      </c>
      <c r="H69" s="279"/>
      <c r="I69" s="124"/>
      <c r="J69" s="280"/>
      <c r="K69" s="281"/>
      <c r="L69" s="176"/>
      <c r="M69" s="168"/>
      <c r="N69" s="169"/>
      <c r="O69" s="168"/>
      <c r="P69" s="169"/>
      <c r="Q69" s="168"/>
      <c r="R69" s="169"/>
      <c r="S69" s="168"/>
      <c r="T69" s="169"/>
      <c r="U69" s="168"/>
      <c r="V69" s="169"/>
      <c r="W69" s="168"/>
      <c r="X69" s="169"/>
      <c r="Y69" s="168"/>
      <c r="Z69" s="169"/>
      <c r="AA69" s="32"/>
    </row>
    <row r="70" spans="1:27" s="44" customFormat="1" ht="16.5" thickBot="1">
      <c r="A70" s="136" t="s">
        <v>77</v>
      </c>
      <c r="B70" s="137" t="s">
        <v>71</v>
      </c>
      <c r="C70" s="213">
        <v>12</v>
      </c>
      <c r="D70" s="193"/>
      <c r="E70" s="192"/>
      <c r="F70" s="127">
        <v>2.5</v>
      </c>
      <c r="G70" s="156">
        <f t="shared" si="8"/>
        <v>75</v>
      </c>
      <c r="H70" s="801">
        <f>I70+J70+K70</f>
        <v>6</v>
      </c>
      <c r="I70" s="109">
        <v>4</v>
      </c>
      <c r="J70" s="110"/>
      <c r="K70" s="175">
        <v>2</v>
      </c>
      <c r="L70" s="112">
        <f>G70-H70</f>
        <v>69</v>
      </c>
      <c r="M70" s="170"/>
      <c r="N70" s="171"/>
      <c r="O70" s="170"/>
      <c r="P70" s="171"/>
      <c r="Q70" s="170"/>
      <c r="R70" s="171"/>
      <c r="S70" s="790">
        <v>4</v>
      </c>
      <c r="T70" s="791">
        <v>2</v>
      </c>
      <c r="U70" s="170"/>
      <c r="V70" s="171"/>
      <c r="W70" s="170"/>
      <c r="X70" s="171"/>
      <c r="Y70" s="170"/>
      <c r="Z70" s="171"/>
      <c r="AA70" s="32"/>
    </row>
    <row r="71" spans="1:27" s="44" customFormat="1" ht="15.75">
      <c r="A71" s="136" t="s">
        <v>205</v>
      </c>
      <c r="B71" s="137" t="s">
        <v>122</v>
      </c>
      <c r="C71" s="213"/>
      <c r="D71" s="193"/>
      <c r="E71" s="792">
        <v>13</v>
      </c>
      <c r="F71" s="127">
        <v>1</v>
      </c>
      <c r="G71" s="156">
        <f t="shared" si="8"/>
        <v>30</v>
      </c>
      <c r="H71" s="179">
        <v>4</v>
      </c>
      <c r="I71" s="109"/>
      <c r="J71" s="110"/>
      <c r="K71" s="175">
        <v>4</v>
      </c>
      <c r="L71" s="112">
        <f>G71-H71</f>
        <v>26</v>
      </c>
      <c r="M71" s="170"/>
      <c r="N71" s="171"/>
      <c r="O71" s="170"/>
      <c r="P71" s="171"/>
      <c r="Q71" s="170"/>
      <c r="R71" s="171"/>
      <c r="S71" s="170"/>
      <c r="T71" s="171"/>
      <c r="U71" s="790">
        <v>4</v>
      </c>
      <c r="V71" s="791">
        <v>0</v>
      </c>
      <c r="W71" s="170"/>
      <c r="X71" s="171"/>
      <c r="Y71" s="170"/>
      <c r="Z71" s="171"/>
      <c r="AA71" s="32"/>
    </row>
    <row r="72" spans="1:27" s="44" customFormat="1" ht="18.75">
      <c r="A72" s="573" t="s">
        <v>105</v>
      </c>
      <c r="B72" s="676" t="s">
        <v>107</v>
      </c>
      <c r="C72" s="193"/>
      <c r="D72" s="678"/>
      <c r="E72" s="678"/>
      <c r="F72" s="679">
        <f>F73+F74</f>
        <v>4</v>
      </c>
      <c r="G72" s="680">
        <f>G73+G74</f>
        <v>120</v>
      </c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8"/>
      <c r="U72" s="678"/>
      <c r="V72" s="678"/>
      <c r="W72" s="678"/>
      <c r="X72" s="678"/>
      <c r="Y72" s="678"/>
      <c r="Z72" s="678"/>
      <c r="AA72" s="32"/>
    </row>
    <row r="73" spans="1:27" s="44" customFormat="1" ht="15.75">
      <c r="A73" s="648" t="s">
        <v>78</v>
      </c>
      <c r="B73" s="357" t="s">
        <v>70</v>
      </c>
      <c r="C73" s="193"/>
      <c r="D73" s="191"/>
      <c r="E73" s="191"/>
      <c r="F73" s="334">
        <v>2.5</v>
      </c>
      <c r="G73" s="338">
        <f>F73*30</f>
        <v>75</v>
      </c>
      <c r="H73" s="628"/>
      <c r="I73" s="651"/>
      <c r="J73" s="628"/>
      <c r="K73" s="652"/>
      <c r="L73" s="652"/>
      <c r="M73" s="653"/>
      <c r="N73" s="653"/>
      <c r="O73" s="653"/>
      <c r="P73" s="653"/>
      <c r="Q73" s="653"/>
      <c r="R73" s="653"/>
      <c r="S73" s="653"/>
      <c r="T73" s="653"/>
      <c r="U73" s="653"/>
      <c r="V73" s="653"/>
      <c r="W73" s="653"/>
      <c r="X73" s="653"/>
      <c r="Y73" s="653"/>
      <c r="Z73" s="653"/>
      <c r="AA73" s="32"/>
    </row>
    <row r="74" spans="1:27" s="44" customFormat="1" ht="16.5" thickBot="1">
      <c r="A74" s="648" t="s">
        <v>79</v>
      </c>
      <c r="B74" s="141" t="s">
        <v>71</v>
      </c>
      <c r="C74" s="298"/>
      <c r="D74" s="677">
        <v>9</v>
      </c>
      <c r="E74" s="478"/>
      <c r="F74" s="479">
        <v>1.5</v>
      </c>
      <c r="G74" s="355">
        <f>F74*30</f>
        <v>45</v>
      </c>
      <c r="H74" s="480">
        <v>4</v>
      </c>
      <c r="I74" s="128">
        <v>4</v>
      </c>
      <c r="J74" s="481"/>
      <c r="K74" s="482"/>
      <c r="L74" s="333">
        <f>G74-H74</f>
        <v>41</v>
      </c>
      <c r="M74" s="447"/>
      <c r="N74" s="448"/>
      <c r="O74" s="788">
        <v>4</v>
      </c>
      <c r="P74" s="789">
        <v>0</v>
      </c>
      <c r="Q74" s="447"/>
      <c r="R74" s="448"/>
      <c r="S74" s="447"/>
      <c r="T74" s="448"/>
      <c r="U74" s="447"/>
      <c r="V74" s="448"/>
      <c r="W74" s="447"/>
      <c r="X74" s="448"/>
      <c r="Y74" s="447"/>
      <c r="Z74" s="448"/>
      <c r="AA74" s="32"/>
    </row>
    <row r="75" spans="1:27" s="44" customFormat="1" ht="16.5" thickBot="1">
      <c r="A75" s="648">
        <v>8</v>
      </c>
      <c r="B75" s="356" t="s">
        <v>111</v>
      </c>
      <c r="C75" s="250"/>
      <c r="D75" s="250"/>
      <c r="E75" s="251"/>
      <c r="F75" s="352">
        <f>F76+F77+F78</f>
        <v>6.5</v>
      </c>
      <c r="G75" s="353">
        <f>G76+G77</f>
        <v>165</v>
      </c>
      <c r="H75" s="199"/>
      <c r="I75" s="282"/>
      <c r="J75" s="199"/>
      <c r="K75" s="204"/>
      <c r="L75" s="204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2"/>
      <c r="AA75" s="32"/>
    </row>
    <row r="76" spans="1:27" s="44" customFormat="1" ht="15.75">
      <c r="A76" s="648" t="s">
        <v>81</v>
      </c>
      <c r="B76" s="357" t="s">
        <v>70</v>
      </c>
      <c r="C76" s="193"/>
      <c r="D76" s="191"/>
      <c r="E76" s="191"/>
      <c r="F76" s="334">
        <v>2.5</v>
      </c>
      <c r="G76" s="338">
        <f>F76*30</f>
        <v>75</v>
      </c>
      <c r="H76" s="628"/>
      <c r="I76" s="651"/>
      <c r="J76" s="628"/>
      <c r="K76" s="652"/>
      <c r="L76" s="652"/>
      <c r="M76" s="653"/>
      <c r="N76" s="653"/>
      <c r="O76" s="653"/>
      <c r="P76" s="653"/>
      <c r="Q76" s="653"/>
      <c r="R76" s="653"/>
      <c r="S76" s="653"/>
      <c r="T76" s="653"/>
      <c r="U76" s="653"/>
      <c r="V76" s="653"/>
      <c r="W76" s="653"/>
      <c r="X76" s="653"/>
      <c r="Y76" s="653"/>
      <c r="Z76" s="653"/>
      <c r="AA76" s="32"/>
    </row>
    <row r="77" spans="1:27" s="44" customFormat="1" ht="15.75">
      <c r="A77" s="648" t="s">
        <v>82</v>
      </c>
      <c r="B77" s="649" t="s">
        <v>71</v>
      </c>
      <c r="C77" s="193">
        <v>13</v>
      </c>
      <c r="D77" s="193"/>
      <c r="E77" s="191"/>
      <c r="F77" s="334">
        <v>3</v>
      </c>
      <c r="G77" s="589">
        <f>F77*30</f>
        <v>90</v>
      </c>
      <c r="H77" s="175">
        <f>I77+J77+K77</f>
        <v>6</v>
      </c>
      <c r="I77" s="109">
        <v>4</v>
      </c>
      <c r="J77" s="110"/>
      <c r="K77" s="175">
        <v>2</v>
      </c>
      <c r="L77" s="175">
        <f>G77-H77</f>
        <v>84</v>
      </c>
      <c r="M77" s="188"/>
      <c r="N77" s="188"/>
      <c r="O77" s="188"/>
      <c r="P77" s="188"/>
      <c r="Q77" s="188"/>
      <c r="R77" s="188"/>
      <c r="S77" s="188"/>
      <c r="T77" s="188"/>
      <c r="U77" s="181">
        <v>4</v>
      </c>
      <c r="V77" s="181">
        <v>2</v>
      </c>
      <c r="W77" s="188"/>
      <c r="X77" s="188"/>
      <c r="Y77" s="188"/>
      <c r="Z77" s="653"/>
      <c r="AA77" s="32"/>
    </row>
    <row r="78" spans="1:27" s="44" customFormat="1" ht="16.5" thickBot="1">
      <c r="A78" s="654" t="s">
        <v>206</v>
      </c>
      <c r="B78" s="295" t="s">
        <v>112</v>
      </c>
      <c r="C78" s="296"/>
      <c r="D78" s="298"/>
      <c r="E78" s="242" t="s">
        <v>113</v>
      </c>
      <c r="F78" s="243">
        <v>1</v>
      </c>
      <c r="G78" s="355">
        <f>F78*30</f>
        <v>30</v>
      </c>
      <c r="H78" s="279">
        <v>4</v>
      </c>
      <c r="I78" s="124"/>
      <c r="J78" s="280"/>
      <c r="K78" s="281">
        <v>4</v>
      </c>
      <c r="L78" s="176">
        <f>G78-H78</f>
        <v>26</v>
      </c>
      <c r="M78" s="168"/>
      <c r="N78" s="169"/>
      <c r="O78" s="168"/>
      <c r="P78" s="169"/>
      <c r="Q78" s="168"/>
      <c r="R78" s="169"/>
      <c r="S78" s="168"/>
      <c r="T78" s="169"/>
      <c r="U78" s="168"/>
      <c r="V78" s="169"/>
      <c r="W78" s="793">
        <v>4</v>
      </c>
      <c r="X78" s="794">
        <v>0</v>
      </c>
      <c r="Y78" s="168"/>
      <c r="Z78" s="169"/>
      <c r="AA78" s="32"/>
    </row>
    <row r="79" spans="1:27" s="44" customFormat="1" ht="16.5" thickBot="1">
      <c r="A79" s="648">
        <v>9</v>
      </c>
      <c r="B79" s="365" t="s">
        <v>110</v>
      </c>
      <c r="C79" s="341"/>
      <c r="D79" s="681">
        <v>12</v>
      </c>
      <c r="E79" s="343"/>
      <c r="F79" s="344">
        <v>3</v>
      </c>
      <c r="G79" s="345">
        <f>F79*30</f>
        <v>90</v>
      </c>
      <c r="H79" s="346">
        <v>4</v>
      </c>
      <c r="I79" s="1124">
        <v>4</v>
      </c>
      <c r="J79" s="348"/>
      <c r="K79" s="663"/>
      <c r="L79" s="349">
        <f>G79-H79</f>
        <v>86</v>
      </c>
      <c r="M79" s="350"/>
      <c r="N79" s="351"/>
      <c r="O79" s="350"/>
      <c r="P79" s="351"/>
      <c r="Q79" s="350"/>
      <c r="R79" s="351"/>
      <c r="S79" s="785">
        <v>4</v>
      </c>
      <c r="T79" s="786">
        <v>0</v>
      </c>
      <c r="U79" s="350"/>
      <c r="V79" s="351"/>
      <c r="W79" s="350"/>
      <c r="X79" s="351"/>
      <c r="Y79" s="350"/>
      <c r="Z79" s="351"/>
      <c r="AA79" s="32"/>
    </row>
    <row r="80" spans="1:27" s="44" customFormat="1" ht="16.5" thickBot="1">
      <c r="A80" s="289">
        <v>11</v>
      </c>
      <c r="B80" s="284" t="s">
        <v>116</v>
      </c>
      <c r="C80" s="286"/>
      <c r="D80" s="286"/>
      <c r="E80" s="297"/>
      <c r="F80" s="352">
        <f>F81+F82+F83</f>
        <v>4.5</v>
      </c>
      <c r="G80" s="686">
        <f>G81+G82+G83</f>
        <v>135</v>
      </c>
      <c r="H80" s="688"/>
      <c r="I80" s="132"/>
      <c r="J80" s="132"/>
      <c r="K80" s="689"/>
      <c r="L80" s="687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294"/>
      <c r="Z80" s="314"/>
      <c r="AA80" s="32"/>
    </row>
    <row r="81" spans="1:27" s="44" customFormat="1" ht="15.75">
      <c r="A81" s="280" t="s">
        <v>119</v>
      </c>
      <c r="B81" s="357" t="s">
        <v>70</v>
      </c>
      <c r="C81" s="677"/>
      <c r="D81" s="677"/>
      <c r="E81" s="477"/>
      <c r="F81" s="684">
        <v>1</v>
      </c>
      <c r="G81" s="685">
        <f>F81*30</f>
        <v>30</v>
      </c>
      <c r="I81" s="481"/>
      <c r="J81" s="481"/>
      <c r="K81" s="482"/>
      <c r="L81" s="482"/>
      <c r="M81" s="662"/>
      <c r="N81" s="662"/>
      <c r="O81" s="662"/>
      <c r="P81" s="662"/>
      <c r="Q81" s="662"/>
      <c r="R81" s="662"/>
      <c r="S81" s="662"/>
      <c r="T81" s="662"/>
      <c r="U81" s="662"/>
      <c r="V81" s="662"/>
      <c r="W81" s="662"/>
      <c r="X81" s="662"/>
      <c r="Y81" s="662"/>
      <c r="Z81" s="682"/>
      <c r="AA81" s="32"/>
    </row>
    <row r="82" spans="1:27" s="44" customFormat="1" ht="23.25" customHeight="1" thickBot="1">
      <c r="A82" s="280" t="s">
        <v>120</v>
      </c>
      <c r="B82" s="649" t="s">
        <v>71</v>
      </c>
      <c r="C82" s="193">
        <v>13</v>
      </c>
      <c r="D82" s="193"/>
      <c r="E82" s="191"/>
      <c r="F82" s="334">
        <v>2</v>
      </c>
      <c r="G82" s="589">
        <f>F82*30</f>
        <v>60</v>
      </c>
      <c r="H82" s="110">
        <v>6</v>
      </c>
      <c r="I82" s="109">
        <v>4</v>
      </c>
      <c r="J82" s="110"/>
      <c r="K82" s="175">
        <v>2</v>
      </c>
      <c r="L82" s="175">
        <f>G82-H82</f>
        <v>54</v>
      </c>
      <c r="M82" s="188"/>
      <c r="N82" s="188"/>
      <c r="O82" s="188"/>
      <c r="P82" s="188"/>
      <c r="Q82" s="188"/>
      <c r="R82" s="188"/>
      <c r="S82" s="188"/>
      <c r="T82" s="188"/>
      <c r="U82" s="181">
        <v>4</v>
      </c>
      <c r="V82" s="181">
        <v>2</v>
      </c>
      <c r="W82" s="188"/>
      <c r="X82" s="188"/>
      <c r="Y82" s="188"/>
      <c r="Z82" s="653"/>
      <c r="AA82" s="32"/>
    </row>
    <row r="83" spans="1:27" s="631" customFormat="1" ht="18.75" customHeight="1" thickBot="1">
      <c r="A83" s="106" t="s">
        <v>121</v>
      </c>
      <c r="B83" s="357" t="s">
        <v>117</v>
      </c>
      <c r="C83" s="298"/>
      <c r="D83" s="298"/>
      <c r="E83" s="241" t="s">
        <v>113</v>
      </c>
      <c r="F83" s="359">
        <v>1.5</v>
      </c>
      <c r="G83" s="655">
        <f>F83*30</f>
        <v>45</v>
      </c>
      <c r="H83" s="280">
        <v>4</v>
      </c>
      <c r="I83" s="124"/>
      <c r="J83" s="280"/>
      <c r="K83" s="281">
        <v>4</v>
      </c>
      <c r="L83" s="281">
        <f>G83-H83</f>
        <v>41</v>
      </c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795">
        <v>4</v>
      </c>
      <c r="X83" s="795">
        <v>0</v>
      </c>
      <c r="Y83" s="360"/>
      <c r="Z83" s="169"/>
      <c r="AA83" s="683"/>
    </row>
    <row r="84" spans="1:27" s="43" customFormat="1" ht="36.75" customHeight="1" thickBot="1">
      <c r="A84" s="309">
        <v>12</v>
      </c>
      <c r="B84" s="310" t="s">
        <v>102</v>
      </c>
      <c r="C84" s="472"/>
      <c r="D84" s="251"/>
      <c r="E84" s="252"/>
      <c r="F84" s="288">
        <v>3.5</v>
      </c>
      <c r="G84" s="553">
        <f aca="true" t="shared" si="9" ref="G84:G94">F84*30</f>
        <v>105</v>
      </c>
      <c r="H84" s="198"/>
      <c r="I84" s="282"/>
      <c r="J84" s="199"/>
      <c r="K84" s="204"/>
      <c r="L84" s="207"/>
      <c r="M84" s="201"/>
      <c r="N84" s="202"/>
      <c r="O84" s="201"/>
      <c r="P84" s="202"/>
      <c r="Q84" s="201"/>
      <c r="R84" s="202"/>
      <c r="S84" s="201"/>
      <c r="T84" s="202"/>
      <c r="U84" s="201"/>
      <c r="V84" s="202"/>
      <c r="W84" s="201"/>
      <c r="X84" s="202"/>
      <c r="Y84" s="201"/>
      <c r="Z84" s="202"/>
      <c r="AA84" s="32"/>
    </row>
    <row r="85" spans="1:27" s="44" customFormat="1" ht="16.5" thickBot="1">
      <c r="A85" s="398" t="s">
        <v>156</v>
      </c>
      <c r="B85" s="474" t="s">
        <v>70</v>
      </c>
      <c r="C85" s="296"/>
      <c r="D85" s="241"/>
      <c r="E85" s="242"/>
      <c r="F85" s="243">
        <v>1</v>
      </c>
      <c r="G85" s="355">
        <f t="shared" si="9"/>
        <v>30</v>
      </c>
      <c r="H85" s="279"/>
      <c r="I85" s="124"/>
      <c r="J85" s="280"/>
      <c r="K85" s="281"/>
      <c r="L85" s="176"/>
      <c r="M85" s="168"/>
      <c r="N85" s="169"/>
      <c r="O85" s="168"/>
      <c r="P85" s="169"/>
      <c r="Q85" s="168"/>
      <c r="R85" s="169"/>
      <c r="S85" s="168"/>
      <c r="T85" s="169"/>
      <c r="U85" s="168"/>
      <c r="V85" s="169"/>
      <c r="W85" s="168"/>
      <c r="X85" s="169"/>
      <c r="Y85" s="168"/>
      <c r="Z85" s="169"/>
      <c r="AA85" s="32"/>
    </row>
    <row r="86" spans="1:27" s="44" customFormat="1" ht="16.5" thickBot="1">
      <c r="A86" s="339" t="s">
        <v>157</v>
      </c>
      <c r="B86" s="365" t="s">
        <v>71</v>
      </c>
      <c r="C86" s="246">
        <v>12</v>
      </c>
      <c r="D86" s="247"/>
      <c r="E86" s="248"/>
      <c r="F86" s="249">
        <v>2.5</v>
      </c>
      <c r="G86" s="337">
        <f t="shared" si="9"/>
        <v>75</v>
      </c>
      <c r="H86" s="185">
        <v>4</v>
      </c>
      <c r="I86" s="129">
        <v>4</v>
      </c>
      <c r="J86" s="183"/>
      <c r="K86" s="206"/>
      <c r="L86" s="186">
        <f>G86-H86</f>
        <v>71</v>
      </c>
      <c r="M86" s="194"/>
      <c r="N86" s="195"/>
      <c r="O86" s="194"/>
      <c r="P86" s="195"/>
      <c r="Q86" s="194"/>
      <c r="R86" s="195"/>
      <c r="S86" s="567">
        <v>4</v>
      </c>
      <c r="T86" s="784">
        <v>0</v>
      </c>
      <c r="U86" s="194"/>
      <c r="V86" s="195"/>
      <c r="W86" s="194"/>
      <c r="X86" s="195"/>
      <c r="Y86" s="194"/>
      <c r="Z86" s="195"/>
      <c r="AA86" s="32"/>
    </row>
    <row r="87" spans="1:27" s="44" customFormat="1" ht="15.75" customHeight="1" thickBot="1">
      <c r="A87" s="629">
        <v>13</v>
      </c>
      <c r="B87" s="630" t="s">
        <v>191</v>
      </c>
      <c r="C87" s="250"/>
      <c r="D87" s="251"/>
      <c r="E87" s="251"/>
      <c r="F87" s="352">
        <f>F88+F89</f>
        <v>3.5</v>
      </c>
      <c r="G87" s="353">
        <f t="shared" si="9"/>
        <v>105</v>
      </c>
      <c r="H87" s="199"/>
      <c r="I87" s="282"/>
      <c r="J87" s="199"/>
      <c r="K87" s="199"/>
      <c r="L87" s="204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32"/>
    </row>
    <row r="88" spans="1:27" s="44" customFormat="1" ht="24" customHeight="1" thickBot="1">
      <c r="A88" s="273" t="s">
        <v>207</v>
      </c>
      <c r="B88" s="295" t="s">
        <v>70</v>
      </c>
      <c r="C88" s="296"/>
      <c r="D88" s="241"/>
      <c r="E88" s="242"/>
      <c r="F88" s="243">
        <v>0.5</v>
      </c>
      <c r="G88" s="355">
        <f t="shared" si="9"/>
        <v>15</v>
      </c>
      <c r="H88" s="279"/>
      <c r="I88" s="124"/>
      <c r="J88" s="280"/>
      <c r="K88" s="280"/>
      <c r="L88" s="176"/>
      <c r="M88" s="168"/>
      <c r="N88" s="169"/>
      <c r="O88" s="168"/>
      <c r="P88" s="169"/>
      <c r="Q88" s="168"/>
      <c r="R88" s="169"/>
      <c r="S88" s="168"/>
      <c r="T88" s="169"/>
      <c r="U88" s="168"/>
      <c r="V88" s="169"/>
      <c r="W88" s="168"/>
      <c r="X88" s="169"/>
      <c r="Y88" s="168"/>
      <c r="Z88" s="169"/>
      <c r="AA88" s="32"/>
    </row>
    <row r="89" spans="1:27" s="44" customFormat="1" ht="24" customHeight="1" thickBot="1">
      <c r="A89" s="136" t="s">
        <v>208</v>
      </c>
      <c r="B89" s="137" t="s">
        <v>71</v>
      </c>
      <c r="C89" s="213"/>
      <c r="D89" s="191" t="s">
        <v>103</v>
      </c>
      <c r="E89" s="192"/>
      <c r="F89" s="127">
        <v>3</v>
      </c>
      <c r="G89" s="156">
        <f t="shared" si="9"/>
        <v>90</v>
      </c>
      <c r="H89" s="179">
        <v>4</v>
      </c>
      <c r="I89" s="109">
        <v>4</v>
      </c>
      <c r="J89" s="110"/>
      <c r="K89" s="110"/>
      <c r="L89" s="112">
        <f>G89-H89</f>
        <v>86</v>
      </c>
      <c r="M89" s="170"/>
      <c r="N89" s="171"/>
      <c r="O89" s="170"/>
      <c r="P89" s="171"/>
      <c r="Q89" s="170"/>
      <c r="R89" s="171"/>
      <c r="S89" s="790">
        <v>4</v>
      </c>
      <c r="T89" s="791">
        <v>0</v>
      </c>
      <c r="U89" s="170"/>
      <c r="V89" s="171"/>
      <c r="W89" s="170"/>
      <c r="X89" s="171"/>
      <c r="Y89" s="170"/>
      <c r="Z89" s="171"/>
      <c r="AA89" s="32"/>
    </row>
    <row r="90" spans="1:27" s="44" customFormat="1" ht="16.5" thickBot="1">
      <c r="A90" s="157">
        <v>14</v>
      </c>
      <c r="B90" s="575" t="s">
        <v>180</v>
      </c>
      <c r="C90" s="187"/>
      <c r="D90" s="188"/>
      <c r="E90" s="189"/>
      <c r="F90" s="555">
        <f>F91+F92</f>
        <v>5</v>
      </c>
      <c r="G90" s="554">
        <f t="shared" si="9"/>
        <v>150</v>
      </c>
      <c r="H90" s="179"/>
      <c r="I90" s="109"/>
      <c r="J90" s="110"/>
      <c r="K90" s="175"/>
      <c r="L90" s="112"/>
      <c r="M90" s="170"/>
      <c r="N90" s="171"/>
      <c r="O90" s="170"/>
      <c r="P90" s="171"/>
      <c r="Q90" s="170"/>
      <c r="R90" s="171"/>
      <c r="S90" s="170"/>
      <c r="T90" s="171"/>
      <c r="U90" s="170"/>
      <c r="V90" s="171"/>
      <c r="W90" s="170"/>
      <c r="X90" s="171"/>
      <c r="Y90" s="170"/>
      <c r="Z90" s="171"/>
      <c r="AA90" s="32"/>
    </row>
    <row r="91" spans="1:27" s="44" customFormat="1" ht="16.5" thickBot="1">
      <c r="A91" s="66" t="s">
        <v>124</v>
      </c>
      <c r="B91" s="67" t="s">
        <v>70</v>
      </c>
      <c r="C91" s="190"/>
      <c r="D91" s="191"/>
      <c r="E91" s="192"/>
      <c r="F91" s="127">
        <v>2</v>
      </c>
      <c r="G91" s="156">
        <f t="shared" si="9"/>
        <v>60</v>
      </c>
      <c r="H91" s="179"/>
      <c r="I91" s="109"/>
      <c r="J91" s="110"/>
      <c r="K91" s="175"/>
      <c r="L91" s="112"/>
      <c r="M91" s="170"/>
      <c r="N91" s="171"/>
      <c r="O91" s="170"/>
      <c r="P91" s="171"/>
      <c r="Q91" s="170"/>
      <c r="R91" s="171"/>
      <c r="S91" s="170"/>
      <c r="T91" s="171"/>
      <c r="U91" s="170"/>
      <c r="V91" s="171"/>
      <c r="W91" s="170"/>
      <c r="X91" s="171"/>
      <c r="Y91" s="170"/>
      <c r="Z91" s="171"/>
      <c r="AA91" s="32"/>
    </row>
    <row r="92" spans="1:27" s="44" customFormat="1" ht="16.5" thickBot="1">
      <c r="A92" s="136" t="s">
        <v>125</v>
      </c>
      <c r="B92" s="137" t="s">
        <v>146</v>
      </c>
      <c r="C92" s="190" t="s">
        <v>99</v>
      </c>
      <c r="D92" s="191"/>
      <c r="E92" s="192"/>
      <c r="F92" s="127">
        <v>3</v>
      </c>
      <c r="G92" s="156">
        <f t="shared" si="9"/>
        <v>90</v>
      </c>
      <c r="H92" s="179">
        <v>6</v>
      </c>
      <c r="I92" s="109">
        <v>4</v>
      </c>
      <c r="J92" s="110"/>
      <c r="K92" s="175">
        <v>2</v>
      </c>
      <c r="L92" s="112">
        <f>G92-H92</f>
        <v>84</v>
      </c>
      <c r="M92" s="170"/>
      <c r="N92" s="171"/>
      <c r="O92" s="170"/>
      <c r="P92" s="171"/>
      <c r="Q92" s="790">
        <v>4</v>
      </c>
      <c r="R92" s="791">
        <v>2</v>
      </c>
      <c r="S92" s="170"/>
      <c r="T92" s="171"/>
      <c r="U92" s="170"/>
      <c r="V92" s="171"/>
      <c r="W92" s="170"/>
      <c r="X92" s="171"/>
      <c r="Y92" s="170"/>
      <c r="Z92" s="171"/>
      <c r="AA92" s="32"/>
    </row>
    <row r="93" spans="1:27" s="44" customFormat="1" ht="15.75">
      <c r="A93" s="339">
        <v>15</v>
      </c>
      <c r="B93" s="340" t="s">
        <v>104</v>
      </c>
      <c r="C93" s="341"/>
      <c r="D93" s="342" t="s">
        <v>105</v>
      </c>
      <c r="E93" s="343"/>
      <c r="F93" s="344">
        <v>3</v>
      </c>
      <c r="G93" s="345">
        <f t="shared" si="9"/>
        <v>90</v>
      </c>
      <c r="H93" s="346">
        <v>4</v>
      </c>
      <c r="I93" s="347">
        <v>4</v>
      </c>
      <c r="J93" s="348"/>
      <c r="K93" s="348"/>
      <c r="L93" s="349">
        <f>G93-H93</f>
        <v>86</v>
      </c>
      <c r="M93" s="785">
        <v>4</v>
      </c>
      <c r="N93" s="786">
        <v>0</v>
      </c>
      <c r="O93" s="350"/>
      <c r="P93" s="351"/>
      <c r="Q93" s="350"/>
      <c r="R93" s="351"/>
      <c r="S93" s="350"/>
      <c r="T93" s="351"/>
      <c r="U93" s="350"/>
      <c r="V93" s="351"/>
      <c r="W93" s="350"/>
      <c r="X93" s="351"/>
      <c r="Y93" s="350"/>
      <c r="Z93" s="351"/>
      <c r="AA93" s="32"/>
    </row>
    <row r="94" spans="1:27" s="44" customFormat="1" ht="15.75" customHeight="1" thickBot="1">
      <c r="A94" s="648">
        <v>16</v>
      </c>
      <c r="B94" s="649" t="s">
        <v>126</v>
      </c>
      <c r="C94" s="193">
        <v>12</v>
      </c>
      <c r="D94" s="191"/>
      <c r="E94" s="191"/>
      <c r="F94" s="334">
        <v>4</v>
      </c>
      <c r="G94" s="338">
        <f t="shared" si="9"/>
        <v>120</v>
      </c>
      <c r="H94" s="110">
        <v>6</v>
      </c>
      <c r="I94" s="109">
        <v>4</v>
      </c>
      <c r="J94" s="110"/>
      <c r="K94" s="175">
        <v>2</v>
      </c>
      <c r="L94" s="349">
        <f>G94-H94</f>
        <v>114</v>
      </c>
      <c r="M94" s="188"/>
      <c r="N94" s="188"/>
      <c r="O94" s="188"/>
      <c r="P94" s="188"/>
      <c r="Q94" s="188"/>
      <c r="R94" s="188"/>
      <c r="S94" s="181">
        <v>4</v>
      </c>
      <c r="T94" s="181">
        <v>2</v>
      </c>
      <c r="U94" s="188"/>
      <c r="V94" s="188"/>
      <c r="W94" s="188"/>
      <c r="X94" s="188"/>
      <c r="Y94" s="188"/>
      <c r="Z94" s="188"/>
      <c r="AA94" s="32"/>
    </row>
    <row r="95" spans="1:27" s="44" customFormat="1" ht="16.5" thickBot="1">
      <c r="A95" s="157">
        <v>17</v>
      </c>
      <c r="B95" s="126" t="s">
        <v>218</v>
      </c>
      <c r="C95" s="244"/>
      <c r="D95" s="245"/>
      <c r="E95" s="217"/>
      <c r="F95" s="555">
        <f>F96+F97</f>
        <v>7</v>
      </c>
      <c r="G95" s="554">
        <f>F95*30</f>
        <v>210</v>
      </c>
      <c r="H95" s="179"/>
      <c r="I95" s="109"/>
      <c r="J95" s="110"/>
      <c r="K95" s="175">
        <f>H95-I95</f>
        <v>0</v>
      </c>
      <c r="L95" s="112"/>
      <c r="M95" s="170"/>
      <c r="N95" s="171"/>
      <c r="O95" s="170"/>
      <c r="P95" s="171"/>
      <c r="Q95" s="170"/>
      <c r="R95" s="171"/>
      <c r="S95" s="170"/>
      <c r="T95" s="171"/>
      <c r="U95" s="170"/>
      <c r="V95" s="171"/>
      <c r="W95" s="170"/>
      <c r="X95" s="171"/>
      <c r="Y95" s="170"/>
      <c r="Z95" s="171"/>
      <c r="AA95" s="32"/>
    </row>
    <row r="96" spans="1:27" s="44" customFormat="1" ht="16.5" thickBot="1">
      <c r="A96" s="66" t="s">
        <v>158</v>
      </c>
      <c r="B96" s="67" t="s">
        <v>70</v>
      </c>
      <c r="C96" s="190"/>
      <c r="D96" s="191"/>
      <c r="E96" s="192"/>
      <c r="F96" s="127">
        <v>1</v>
      </c>
      <c r="G96" s="156">
        <f>F96*30</f>
        <v>30</v>
      </c>
      <c r="H96" s="179"/>
      <c r="I96" s="109"/>
      <c r="J96" s="110"/>
      <c r="K96" s="175">
        <f>H96-I96</f>
        <v>0</v>
      </c>
      <c r="L96" s="112"/>
      <c r="M96" s="170"/>
      <c r="N96" s="171"/>
      <c r="O96" s="170"/>
      <c r="P96" s="171"/>
      <c r="Q96" s="170"/>
      <c r="R96" s="171"/>
      <c r="S96" s="170"/>
      <c r="T96" s="171"/>
      <c r="U96" s="170"/>
      <c r="V96" s="171"/>
      <c r="W96" s="170"/>
      <c r="X96" s="171"/>
      <c r="Y96" s="170"/>
      <c r="Z96" s="171"/>
      <c r="AA96" s="32"/>
    </row>
    <row r="97" spans="1:27" s="44" customFormat="1" ht="16.5" thickBot="1">
      <c r="A97" s="140" t="s">
        <v>159</v>
      </c>
      <c r="B97" s="141" t="s">
        <v>71</v>
      </c>
      <c r="C97" s="246">
        <v>10</v>
      </c>
      <c r="D97" s="247"/>
      <c r="E97" s="248"/>
      <c r="F97" s="249">
        <v>6</v>
      </c>
      <c r="G97" s="156">
        <f>F97*30</f>
        <v>180</v>
      </c>
      <c r="H97" s="179">
        <v>12</v>
      </c>
      <c r="I97" s="109">
        <v>8</v>
      </c>
      <c r="J97" s="110"/>
      <c r="K97" s="175">
        <v>4</v>
      </c>
      <c r="L97" s="112">
        <f>G97-H97</f>
        <v>168</v>
      </c>
      <c r="M97" s="170"/>
      <c r="N97" s="171"/>
      <c r="O97" s="170"/>
      <c r="P97" s="171"/>
      <c r="Q97" s="790">
        <v>8</v>
      </c>
      <c r="R97" s="791">
        <v>4</v>
      </c>
      <c r="S97" s="170"/>
      <c r="T97" s="171"/>
      <c r="U97" s="170"/>
      <c r="V97" s="171"/>
      <c r="W97" s="170"/>
      <c r="X97" s="171"/>
      <c r="Y97" s="170"/>
      <c r="Z97" s="171"/>
      <c r="AA97" s="32"/>
    </row>
    <row r="98" spans="1:27" s="43" customFormat="1" ht="16.5" thickBot="1">
      <c r="A98" s="283" t="s">
        <v>209</v>
      </c>
      <c r="B98" s="284" t="s">
        <v>108</v>
      </c>
      <c r="C98" s="285"/>
      <c r="D98" s="286"/>
      <c r="E98" s="287"/>
      <c r="F98" s="288">
        <f>F99+F100+F101</f>
        <v>5.5</v>
      </c>
      <c r="G98" s="554">
        <f aca="true" t="shared" si="10" ref="G98:G116">F98*30</f>
        <v>165</v>
      </c>
      <c r="H98" s="289"/>
      <c r="I98" s="290"/>
      <c r="J98" s="132"/>
      <c r="K98" s="291"/>
      <c r="L98" s="292"/>
      <c r="M98" s="293"/>
      <c r="N98" s="294"/>
      <c r="O98" s="293"/>
      <c r="P98" s="294"/>
      <c r="Q98" s="293"/>
      <c r="R98" s="294"/>
      <c r="S98" s="293"/>
      <c r="T98" s="294"/>
      <c r="U98" s="293"/>
      <c r="V98" s="294"/>
      <c r="W98" s="293"/>
      <c r="X98" s="294"/>
      <c r="Y98" s="293"/>
      <c r="Z98" s="294"/>
      <c r="AA98" s="32"/>
    </row>
    <row r="99" spans="1:27" s="44" customFormat="1" ht="16.5" thickBot="1">
      <c r="A99" s="273"/>
      <c r="B99" s="274" t="s">
        <v>70</v>
      </c>
      <c r="C99" s="275"/>
      <c r="D99" s="276"/>
      <c r="E99" s="277"/>
      <c r="F99" s="278">
        <v>2</v>
      </c>
      <c r="G99" s="156">
        <f t="shared" si="10"/>
        <v>60</v>
      </c>
      <c r="H99" s="279"/>
      <c r="I99" s="124"/>
      <c r="J99" s="280"/>
      <c r="K99" s="281"/>
      <c r="L99" s="176"/>
      <c r="M99" s="168"/>
      <c r="N99" s="169"/>
      <c r="O99" s="168"/>
      <c r="P99" s="169"/>
      <c r="Q99" s="168"/>
      <c r="R99" s="169"/>
      <c r="S99" s="168"/>
      <c r="T99" s="169"/>
      <c r="U99" s="168"/>
      <c r="V99" s="169"/>
      <c r="W99" s="168"/>
      <c r="X99" s="169"/>
      <c r="Y99" s="168"/>
      <c r="Z99" s="169"/>
      <c r="AA99" s="32"/>
    </row>
    <row r="100" spans="1:27" s="44" customFormat="1" ht="16.5" thickBot="1">
      <c r="A100" s="66"/>
      <c r="B100" s="254" t="s">
        <v>106</v>
      </c>
      <c r="C100" s="255">
        <v>10</v>
      </c>
      <c r="D100" s="256"/>
      <c r="E100" s="257"/>
      <c r="F100" s="258">
        <v>2</v>
      </c>
      <c r="G100" s="156">
        <f t="shared" si="10"/>
        <v>60</v>
      </c>
      <c r="H100" s="801">
        <f>I100+J100+K100</f>
        <v>6</v>
      </c>
      <c r="I100" s="109">
        <v>4</v>
      </c>
      <c r="J100" s="110"/>
      <c r="K100" s="175">
        <v>2</v>
      </c>
      <c r="L100" s="112">
        <f>G100-H100</f>
        <v>54</v>
      </c>
      <c r="M100" s="170"/>
      <c r="N100" s="171"/>
      <c r="O100" s="170"/>
      <c r="P100" s="171"/>
      <c r="Q100" s="790">
        <v>4</v>
      </c>
      <c r="R100" s="791">
        <v>2</v>
      </c>
      <c r="S100" s="170"/>
      <c r="T100" s="171"/>
      <c r="U100" s="170"/>
      <c r="V100" s="171"/>
      <c r="W100" s="170"/>
      <c r="X100" s="171"/>
      <c r="Y100" s="170"/>
      <c r="Z100" s="171"/>
      <c r="AA100" s="32"/>
    </row>
    <row r="101" spans="1:27" s="44" customFormat="1" ht="15.75">
      <c r="A101" s="66" t="s">
        <v>210</v>
      </c>
      <c r="B101" s="67" t="s">
        <v>109</v>
      </c>
      <c r="C101" s="213"/>
      <c r="D101" s="193"/>
      <c r="E101" s="192" t="s">
        <v>103</v>
      </c>
      <c r="F101" s="127">
        <v>1.5</v>
      </c>
      <c r="G101" s="156">
        <f t="shared" si="10"/>
        <v>45</v>
      </c>
      <c r="H101" s="179">
        <v>4</v>
      </c>
      <c r="I101" s="109"/>
      <c r="J101" s="110"/>
      <c r="K101" s="175">
        <v>4</v>
      </c>
      <c r="L101" s="112">
        <f>G101-H101</f>
        <v>41</v>
      </c>
      <c r="M101" s="170"/>
      <c r="N101" s="171"/>
      <c r="O101" s="170"/>
      <c r="P101" s="171"/>
      <c r="Q101" s="170"/>
      <c r="R101" s="171"/>
      <c r="S101" s="790">
        <v>4</v>
      </c>
      <c r="T101" s="791">
        <v>0</v>
      </c>
      <c r="U101" s="170"/>
      <c r="V101" s="171"/>
      <c r="W101" s="170"/>
      <c r="X101" s="171"/>
      <c r="Y101" s="170"/>
      <c r="Z101" s="171"/>
      <c r="AA101" s="32"/>
    </row>
    <row r="102" spans="1:27" s="44" customFormat="1" ht="16.5" thickBot="1">
      <c r="A102" s="273">
        <v>21</v>
      </c>
      <c r="B102" s="295" t="s">
        <v>114</v>
      </c>
      <c r="C102" s="296"/>
      <c r="D102" s="298">
        <v>13</v>
      </c>
      <c r="E102" s="242"/>
      <c r="F102" s="243">
        <v>3</v>
      </c>
      <c r="G102" s="355">
        <f t="shared" si="10"/>
        <v>90</v>
      </c>
      <c r="H102" s="279">
        <v>4</v>
      </c>
      <c r="I102" s="124">
        <v>4</v>
      </c>
      <c r="J102" s="280"/>
      <c r="K102" s="281"/>
      <c r="L102" s="176">
        <f>G102-H102</f>
        <v>86</v>
      </c>
      <c r="M102" s="168"/>
      <c r="N102" s="169"/>
      <c r="O102" s="168"/>
      <c r="P102" s="169"/>
      <c r="Q102" s="168"/>
      <c r="R102" s="169"/>
      <c r="S102" s="168"/>
      <c r="T102" s="169"/>
      <c r="U102" s="793">
        <v>4</v>
      </c>
      <c r="V102" s="794">
        <v>0</v>
      </c>
      <c r="W102" s="168"/>
      <c r="X102" s="169"/>
      <c r="Y102" s="168"/>
      <c r="Z102" s="169"/>
      <c r="AA102" s="32"/>
    </row>
    <row r="103" spans="1:27" s="43" customFormat="1" ht="16.5" customHeight="1" thickBot="1">
      <c r="A103" s="726">
        <v>22</v>
      </c>
      <c r="B103" s="357" t="s">
        <v>115</v>
      </c>
      <c r="C103" s="246"/>
      <c r="D103" s="272"/>
      <c r="E103" s="248"/>
      <c r="F103" s="249">
        <f>F104+F105</f>
        <v>3</v>
      </c>
      <c r="G103" s="337">
        <f t="shared" si="10"/>
        <v>90</v>
      </c>
      <c r="H103" s="185"/>
      <c r="I103" s="129"/>
      <c r="J103" s="183"/>
      <c r="K103" s="206"/>
      <c r="L103" s="186"/>
      <c r="M103" s="194"/>
      <c r="N103" s="195"/>
      <c r="O103" s="194"/>
      <c r="P103" s="195"/>
      <c r="Q103" s="194"/>
      <c r="R103" s="195"/>
      <c r="S103" s="194"/>
      <c r="T103" s="195"/>
      <c r="U103" s="194"/>
      <c r="V103" s="195"/>
      <c r="W103" s="194"/>
      <c r="X103" s="195"/>
      <c r="Y103" s="194"/>
      <c r="Z103" s="195"/>
      <c r="AA103" s="32"/>
    </row>
    <row r="104" spans="1:27" s="43" customFormat="1" ht="16.5" customHeight="1">
      <c r="A104" s="106"/>
      <c r="B104" s="725" t="s">
        <v>70</v>
      </c>
      <c r="C104" s="272"/>
      <c r="D104" s="272"/>
      <c r="E104" s="247"/>
      <c r="F104" s="658">
        <v>1</v>
      </c>
      <c r="G104" s="337">
        <f t="shared" si="10"/>
        <v>30</v>
      </c>
      <c r="H104" s="183"/>
      <c r="I104" s="129"/>
      <c r="J104" s="183"/>
      <c r="K104" s="206"/>
      <c r="L104" s="206"/>
      <c r="M104" s="519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32"/>
    </row>
    <row r="105" spans="1:27" s="43" customFormat="1" ht="16.5" customHeight="1">
      <c r="A105" s="123"/>
      <c r="B105" s="611" t="s">
        <v>106</v>
      </c>
      <c r="C105" s="193">
        <v>13</v>
      </c>
      <c r="D105" s="193"/>
      <c r="E105" s="191"/>
      <c r="F105" s="334">
        <v>2</v>
      </c>
      <c r="G105" s="338">
        <f>F105*30</f>
        <v>60</v>
      </c>
      <c r="H105" s="110">
        <v>6</v>
      </c>
      <c r="I105" s="109">
        <v>4</v>
      </c>
      <c r="J105" s="110"/>
      <c r="K105" s="175">
        <v>2</v>
      </c>
      <c r="L105" s="175">
        <f>G105-H105</f>
        <v>54</v>
      </c>
      <c r="M105" s="188"/>
      <c r="N105" s="188"/>
      <c r="O105" s="188"/>
      <c r="P105" s="188"/>
      <c r="Q105" s="188"/>
      <c r="R105" s="188"/>
      <c r="S105" s="188"/>
      <c r="T105" s="188"/>
      <c r="U105" s="181">
        <v>4</v>
      </c>
      <c r="V105" s="181">
        <v>2</v>
      </c>
      <c r="W105" s="188"/>
      <c r="X105" s="188"/>
      <c r="Y105" s="188"/>
      <c r="Z105" s="188"/>
      <c r="AA105" s="32"/>
    </row>
    <row r="106" spans="1:26" s="43" customFormat="1" ht="36" customHeight="1" thickBot="1">
      <c r="A106" s="720">
        <v>24</v>
      </c>
      <c r="B106" s="721" t="s">
        <v>177</v>
      </c>
      <c r="C106" s="722"/>
      <c r="D106" s="640"/>
      <c r="E106" s="641"/>
      <c r="F106" s="723">
        <v>4</v>
      </c>
      <c r="G106" s="724">
        <f t="shared" si="10"/>
        <v>120</v>
      </c>
      <c r="H106" s="722"/>
      <c r="I106" s="640"/>
      <c r="J106" s="640"/>
      <c r="K106" s="640"/>
      <c r="L106" s="641"/>
      <c r="M106" s="335"/>
      <c r="N106" s="336"/>
      <c r="O106" s="335"/>
      <c r="P106" s="336"/>
      <c r="Q106" s="335"/>
      <c r="R106" s="336"/>
      <c r="S106" s="335"/>
      <c r="T106" s="336"/>
      <c r="U106" s="335"/>
      <c r="V106" s="336"/>
      <c r="W106" s="335"/>
      <c r="X106" s="336"/>
      <c r="Y106" s="335"/>
      <c r="Z106" s="336"/>
    </row>
    <row r="107" spans="1:26" s="43" customFormat="1" ht="16.5" thickBot="1">
      <c r="A107" s="690"/>
      <c r="B107" s="691" t="s">
        <v>178</v>
      </c>
      <c r="C107" s="103"/>
      <c r="D107" s="692"/>
      <c r="E107" s="693"/>
      <c r="F107" s="694">
        <v>2</v>
      </c>
      <c r="G107" s="695">
        <f t="shared" si="10"/>
        <v>60</v>
      </c>
      <c r="H107" s="103"/>
      <c r="I107" s="692"/>
      <c r="J107" s="692"/>
      <c r="K107" s="692"/>
      <c r="L107" s="693"/>
      <c r="M107" s="227"/>
      <c r="N107" s="696"/>
      <c r="O107" s="696"/>
      <c r="P107" s="696"/>
      <c r="Q107" s="696"/>
      <c r="R107" s="696"/>
      <c r="S107" s="696"/>
      <c r="T107" s="696"/>
      <c r="U107" s="696"/>
      <c r="V107" s="696"/>
      <c r="W107" s="696"/>
      <c r="X107" s="696"/>
      <c r="Y107" s="696"/>
      <c r="Z107" s="623"/>
    </row>
    <row r="108" spans="1:26" s="43" customFormat="1" ht="16.5" customHeight="1" thickBot="1">
      <c r="A108" s="393">
        <v>25</v>
      </c>
      <c r="B108" s="284" t="s">
        <v>179</v>
      </c>
      <c r="C108" s="104"/>
      <c r="D108" s="542"/>
      <c r="E108" s="698"/>
      <c r="F108" s="546">
        <v>2</v>
      </c>
      <c r="G108" s="547">
        <f t="shared" si="10"/>
        <v>60</v>
      </c>
      <c r="H108" s="104"/>
      <c r="I108" s="542"/>
      <c r="J108" s="542"/>
      <c r="K108" s="542"/>
      <c r="L108" s="698"/>
      <c r="M108" s="201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2"/>
    </row>
    <row r="109" spans="1:26" s="43" customFormat="1" ht="16.5" customHeight="1" thickBot="1">
      <c r="A109" s="392"/>
      <c r="B109" s="295" t="s">
        <v>70</v>
      </c>
      <c r="C109" s="543"/>
      <c r="D109" s="241"/>
      <c r="E109" s="544"/>
      <c r="F109" s="243">
        <v>0.5</v>
      </c>
      <c r="G109" s="697">
        <f t="shared" si="10"/>
        <v>15</v>
      </c>
      <c r="H109" s="279"/>
      <c r="I109" s="124"/>
      <c r="J109" s="280"/>
      <c r="K109" s="280"/>
      <c r="L109" s="376"/>
      <c r="M109" s="484"/>
      <c r="N109" s="169"/>
      <c r="O109" s="168"/>
      <c r="P109" s="169"/>
      <c r="Q109" s="168"/>
      <c r="R109" s="169"/>
      <c r="S109" s="168"/>
      <c r="T109" s="169"/>
      <c r="U109" s="168"/>
      <c r="V109" s="169"/>
      <c r="W109" s="168"/>
      <c r="X109" s="169"/>
      <c r="Y109" s="168"/>
      <c r="Z109" s="169"/>
    </row>
    <row r="110" spans="1:26" s="43" customFormat="1" ht="16.5" thickBot="1">
      <c r="A110" s="130"/>
      <c r="B110" s="131" t="s">
        <v>71</v>
      </c>
      <c r="C110" s="561">
        <v>13</v>
      </c>
      <c r="D110" s="562"/>
      <c r="E110" s="563"/>
      <c r="F110" s="564">
        <v>1.5</v>
      </c>
      <c r="G110" s="565">
        <f t="shared" si="10"/>
        <v>45</v>
      </c>
      <c r="H110" s="326">
        <v>4</v>
      </c>
      <c r="I110" s="330">
        <v>4</v>
      </c>
      <c r="J110" s="328"/>
      <c r="K110" s="328"/>
      <c r="L110" s="566">
        <f>G110-H110</f>
        <v>41</v>
      </c>
      <c r="M110" s="548"/>
      <c r="N110" s="171"/>
      <c r="O110" s="170"/>
      <c r="P110" s="171"/>
      <c r="Q110" s="170"/>
      <c r="R110" s="171"/>
      <c r="S110" s="170"/>
      <c r="T110" s="171"/>
      <c r="U110" s="802">
        <v>4</v>
      </c>
      <c r="V110" s="803">
        <v>0</v>
      </c>
      <c r="W110" s="170"/>
      <c r="X110" s="171"/>
      <c r="Y110" s="170"/>
      <c r="Z110" s="171"/>
    </row>
    <row r="111" spans="1:26" s="43" customFormat="1" ht="32.25" thickBot="1">
      <c r="A111" s="136">
        <v>26</v>
      </c>
      <c r="B111" s="137" t="s">
        <v>213</v>
      </c>
      <c r="C111" s="213"/>
      <c r="D111" s="191"/>
      <c r="E111" s="192"/>
      <c r="F111" s="556">
        <f>F112+F113</f>
        <v>5</v>
      </c>
      <c r="G111" s="554">
        <f t="shared" si="10"/>
        <v>150</v>
      </c>
      <c r="H111" s="179"/>
      <c r="I111" s="109"/>
      <c r="J111" s="110"/>
      <c r="K111" s="175"/>
      <c r="L111" s="112"/>
      <c r="M111" s="170"/>
      <c r="N111" s="171"/>
      <c r="O111" s="170"/>
      <c r="P111" s="171"/>
      <c r="Q111" s="170"/>
      <c r="R111" s="171"/>
      <c r="S111" s="170"/>
      <c r="T111" s="171"/>
      <c r="U111" s="170"/>
      <c r="V111" s="171"/>
      <c r="W111" s="170"/>
      <c r="X111" s="171"/>
      <c r="Y111" s="170"/>
      <c r="Z111" s="171"/>
    </row>
    <row r="112" spans="1:26" s="43" customFormat="1" ht="18" customHeight="1" thickBot="1">
      <c r="A112" s="136" t="s">
        <v>211</v>
      </c>
      <c r="B112" s="67" t="s">
        <v>70</v>
      </c>
      <c r="C112" s="213"/>
      <c r="D112" s="191"/>
      <c r="E112" s="192"/>
      <c r="F112" s="127">
        <v>1.5</v>
      </c>
      <c r="G112" s="156">
        <f t="shared" si="10"/>
        <v>45</v>
      </c>
      <c r="H112" s="179"/>
      <c r="I112" s="109"/>
      <c r="J112" s="110"/>
      <c r="K112" s="175"/>
      <c r="L112" s="112"/>
      <c r="M112" s="170"/>
      <c r="N112" s="171"/>
      <c r="O112" s="170"/>
      <c r="P112" s="171"/>
      <c r="Q112" s="170"/>
      <c r="R112" s="171"/>
      <c r="S112" s="170"/>
      <c r="T112" s="171"/>
      <c r="U112" s="170"/>
      <c r="V112" s="171"/>
      <c r="W112" s="170"/>
      <c r="X112" s="171"/>
      <c r="Y112" s="170"/>
      <c r="Z112" s="171"/>
    </row>
    <row r="113" spans="1:26" s="43" customFormat="1" ht="16.5" thickBot="1">
      <c r="A113" s="136" t="s">
        <v>212</v>
      </c>
      <c r="B113" s="137" t="s">
        <v>71</v>
      </c>
      <c r="C113" s="213"/>
      <c r="D113" s="191" t="s">
        <v>103</v>
      </c>
      <c r="E113" s="192"/>
      <c r="F113" s="127">
        <v>3.5</v>
      </c>
      <c r="G113" s="156">
        <f t="shared" si="10"/>
        <v>105</v>
      </c>
      <c r="H113" s="179">
        <v>4</v>
      </c>
      <c r="I113" s="109">
        <v>4</v>
      </c>
      <c r="J113" s="110"/>
      <c r="K113" s="175"/>
      <c r="L113" s="112">
        <f>G113-H113</f>
        <v>101</v>
      </c>
      <c r="M113" s="170"/>
      <c r="N113" s="171"/>
      <c r="O113" s="170"/>
      <c r="P113" s="171"/>
      <c r="Q113" s="170"/>
      <c r="R113" s="171"/>
      <c r="S113" s="790">
        <v>4</v>
      </c>
      <c r="T113" s="791">
        <v>0</v>
      </c>
      <c r="U113" s="170"/>
      <c r="V113" s="171"/>
      <c r="W113" s="170"/>
      <c r="X113" s="171"/>
      <c r="Y113" s="170"/>
      <c r="Z113" s="171"/>
    </row>
    <row r="114" spans="1:26" s="43" customFormat="1" ht="16.5" thickBot="1">
      <c r="A114" s="1058" t="s">
        <v>83</v>
      </c>
      <c r="B114" s="1059"/>
      <c r="C114" s="250"/>
      <c r="D114" s="251"/>
      <c r="E114" s="252"/>
      <c r="F114" s="406">
        <f>F115+F116</f>
        <v>96</v>
      </c>
      <c r="G114" s="353">
        <f t="shared" si="10"/>
        <v>2880</v>
      </c>
      <c r="H114" s="352"/>
      <c r="I114" s="352"/>
      <c r="J114" s="352"/>
      <c r="K114" s="352"/>
      <c r="L114" s="352"/>
      <c r="M114" s="407">
        <f aca="true" t="shared" si="11" ref="M114:X114">SUM(M52:M113)</f>
        <v>4</v>
      </c>
      <c r="N114" s="407">
        <f t="shared" si="11"/>
        <v>0</v>
      </c>
      <c r="O114" s="407">
        <f t="shared" si="11"/>
        <v>12</v>
      </c>
      <c r="P114" s="407">
        <f t="shared" si="11"/>
        <v>4</v>
      </c>
      <c r="Q114" s="407">
        <f t="shared" si="11"/>
        <v>28</v>
      </c>
      <c r="R114" s="407">
        <f t="shared" si="11"/>
        <v>10</v>
      </c>
      <c r="S114" s="407">
        <f t="shared" si="11"/>
        <v>28</v>
      </c>
      <c r="T114" s="407">
        <f t="shared" si="11"/>
        <v>4</v>
      </c>
      <c r="U114" s="407">
        <f t="shared" si="11"/>
        <v>28</v>
      </c>
      <c r="V114" s="407">
        <f t="shared" si="11"/>
        <v>6</v>
      </c>
      <c r="W114" s="407">
        <f t="shared" si="11"/>
        <v>8</v>
      </c>
      <c r="X114" s="407">
        <f t="shared" si="11"/>
        <v>0</v>
      </c>
      <c r="Y114" s="408"/>
      <c r="Z114" s="410"/>
    </row>
    <row r="115" spans="1:26" s="43" customFormat="1" ht="16.5" thickBot="1">
      <c r="A115" s="1045" t="s">
        <v>84</v>
      </c>
      <c r="B115" s="1046"/>
      <c r="C115" s="253"/>
      <c r="D115" s="232"/>
      <c r="E115" s="233"/>
      <c r="F115" s="400">
        <f>F104+F53+F56+F59+F62+F65+F69+F73+F76+F81+F85+F88+F91+F96+F99+F107+F109+F112</f>
        <v>33.5</v>
      </c>
      <c r="G115" s="401">
        <f t="shared" si="10"/>
        <v>1005</v>
      </c>
      <c r="H115" s="402"/>
      <c r="I115" s="403"/>
      <c r="J115" s="402"/>
      <c r="K115" s="402"/>
      <c r="L115" s="402"/>
      <c r="M115" s="404"/>
      <c r="N115" s="405"/>
      <c r="O115" s="404"/>
      <c r="P115" s="405"/>
      <c r="Q115" s="404"/>
      <c r="R115" s="405"/>
      <c r="S115" s="404"/>
      <c r="T115" s="405"/>
      <c r="U115" s="404"/>
      <c r="V115" s="405"/>
      <c r="W115" s="404"/>
      <c r="X115" s="405"/>
      <c r="Y115" s="404"/>
      <c r="Z115" s="409"/>
    </row>
    <row r="116" spans="1:26" s="43" customFormat="1" ht="16.5" thickBot="1">
      <c r="A116" s="101" t="s">
        <v>85</v>
      </c>
      <c r="B116" s="102"/>
      <c r="C116" s="199"/>
      <c r="D116" s="199"/>
      <c r="E116" s="207"/>
      <c r="F116" s="361">
        <f>F105+F54+F57+F60+F63+F66+F67+F70+F71+F74+F77+F78+F79+F82+F83+F86+F89+F92+F93+F94+F97+F100+F101+F102+F110+F113</f>
        <v>62.5</v>
      </c>
      <c r="G116" s="362">
        <f t="shared" si="10"/>
        <v>1875</v>
      </c>
      <c r="H116" s="331"/>
      <c r="I116" s="331"/>
      <c r="J116" s="331"/>
      <c r="K116" s="331"/>
      <c r="L116" s="331"/>
      <c r="M116" s="363"/>
      <c r="N116" s="327"/>
      <c r="O116" s="363"/>
      <c r="P116" s="327"/>
      <c r="Q116" s="363"/>
      <c r="R116" s="327"/>
      <c r="S116" s="363"/>
      <c r="T116" s="327"/>
      <c r="U116" s="363"/>
      <c r="V116" s="327"/>
      <c r="W116" s="363"/>
      <c r="X116" s="327"/>
      <c r="Y116" s="363"/>
      <c r="Z116" s="332"/>
    </row>
    <row r="117" spans="1:26" s="43" customFormat="1" ht="20.25" customHeight="1" thickBot="1">
      <c r="A117" s="1064" t="s">
        <v>170</v>
      </c>
      <c r="B117" s="1065"/>
      <c r="C117" s="1065"/>
      <c r="D117" s="1065"/>
      <c r="E117" s="1065"/>
      <c r="F117" s="1065"/>
      <c r="G117" s="1065"/>
      <c r="H117" s="1065"/>
      <c r="I117" s="1065"/>
      <c r="J117" s="1065"/>
      <c r="K117" s="1065"/>
      <c r="L117" s="1065"/>
      <c r="M117" s="1065"/>
      <c r="N117" s="1065"/>
      <c r="O117" s="1065"/>
      <c r="P117" s="1065"/>
      <c r="Q117" s="1065"/>
      <c r="R117" s="1065"/>
      <c r="S117" s="1065"/>
      <c r="T117" s="1065"/>
      <c r="U117" s="1065"/>
      <c r="V117" s="1065"/>
      <c r="W117" s="1065"/>
      <c r="X117" s="1065"/>
      <c r="Y117" s="1065"/>
      <c r="Z117" s="1066"/>
    </row>
    <row r="118" spans="1:26" s="43" customFormat="1" ht="16.5" customHeight="1" thickBot="1">
      <c r="A118" s="411"/>
      <c r="B118" s="270"/>
      <c r="C118" s="270"/>
      <c r="D118" s="270"/>
      <c r="E118" s="270"/>
      <c r="F118" s="271"/>
      <c r="G118" s="271" t="s">
        <v>222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412"/>
    </row>
    <row r="119" spans="1:26" s="44" customFormat="1" ht="16.5" customHeight="1" thickBot="1">
      <c r="A119" s="1110" t="s">
        <v>86</v>
      </c>
      <c r="B119" s="1111"/>
      <c r="C119" s="144"/>
      <c r="D119" s="145"/>
      <c r="E119" s="146"/>
      <c r="F119" s="458"/>
      <c r="G119" s="459"/>
      <c r="H119" s="466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</row>
    <row r="120" spans="1:41" s="45" customFormat="1" ht="16.5" thickBot="1">
      <c r="A120" s="147">
        <v>1</v>
      </c>
      <c r="B120" s="148" t="s">
        <v>96</v>
      </c>
      <c r="C120" s="122"/>
      <c r="D120" s="106"/>
      <c r="E120" s="123"/>
      <c r="F120" s="237">
        <v>1.5</v>
      </c>
      <c r="G120" s="209">
        <f aca="true" t="shared" si="12" ref="G120:G128">F120*30</f>
        <v>45</v>
      </c>
      <c r="H120" s="466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</row>
    <row r="121" spans="1:27" s="43" customFormat="1" ht="16.5" thickBot="1">
      <c r="A121" s="149">
        <v>2</v>
      </c>
      <c r="B121" s="150" t="s">
        <v>97</v>
      </c>
      <c r="C121" s="151"/>
      <c r="D121" s="152"/>
      <c r="E121" s="153"/>
      <c r="F121" s="237">
        <v>1.5</v>
      </c>
      <c r="G121" s="209">
        <f t="shared" si="12"/>
        <v>45</v>
      </c>
      <c r="H121" s="466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"/>
    </row>
    <row r="122" spans="1:26" s="43" customFormat="1" ht="16.5" thickBot="1">
      <c r="A122" s="551">
        <v>3</v>
      </c>
      <c r="B122" s="414" t="s">
        <v>171</v>
      </c>
      <c r="C122" s="415"/>
      <c r="D122" s="416"/>
      <c r="E122" s="417"/>
      <c r="F122" s="237">
        <v>1.5</v>
      </c>
      <c r="G122" s="237">
        <f t="shared" si="12"/>
        <v>45</v>
      </c>
      <c r="H122" s="466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</row>
    <row r="123" spans="1:26" s="44" customFormat="1" ht="16.5" thickBot="1">
      <c r="A123" s="551">
        <v>4</v>
      </c>
      <c r="B123" s="418" t="s">
        <v>172</v>
      </c>
      <c r="C123" s="415"/>
      <c r="D123" s="416"/>
      <c r="E123" s="417"/>
      <c r="F123" s="237">
        <v>1.5</v>
      </c>
      <c r="G123" s="237">
        <f t="shared" si="12"/>
        <v>45</v>
      </c>
      <c r="H123" s="466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</row>
    <row r="124" spans="1:26" s="45" customFormat="1" ht="16.5" thickBot="1">
      <c r="A124" s="551">
        <v>5</v>
      </c>
      <c r="B124" s="418" t="s">
        <v>173</v>
      </c>
      <c r="C124" s="415"/>
      <c r="D124" s="416"/>
      <c r="E124" s="417"/>
      <c r="F124" s="237">
        <v>1.5</v>
      </c>
      <c r="G124" s="237">
        <f t="shared" si="12"/>
        <v>45</v>
      </c>
      <c r="H124" s="466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</row>
    <row r="125" spans="1:26" s="44" customFormat="1" ht="16.5" thickBot="1">
      <c r="A125" s="552">
        <v>6</v>
      </c>
      <c r="B125" s="419" t="s">
        <v>174</v>
      </c>
      <c r="C125" s="420"/>
      <c r="D125" s="421"/>
      <c r="E125" s="422"/>
      <c r="F125" s="549">
        <v>1.5</v>
      </c>
      <c r="G125" s="549">
        <f t="shared" si="12"/>
        <v>45</v>
      </c>
      <c r="H125" s="466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</row>
    <row r="126" spans="1:26" s="43" customFormat="1" ht="27.75" customHeight="1" thickBot="1">
      <c r="A126" s="1112" t="s">
        <v>83</v>
      </c>
      <c r="B126" s="1113"/>
      <c r="C126" s="455"/>
      <c r="D126" s="456"/>
      <c r="E126" s="457"/>
      <c r="F126" s="559">
        <f>F123</f>
        <v>1.5</v>
      </c>
      <c r="G126" s="560">
        <f t="shared" si="12"/>
        <v>45</v>
      </c>
      <c r="H126" s="467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0"/>
    </row>
    <row r="127" spans="1:26" s="44" customFormat="1" ht="16.5" thickBot="1">
      <c r="A127" s="1114" t="s">
        <v>84</v>
      </c>
      <c r="B127" s="1115"/>
      <c r="C127" s="92"/>
      <c r="D127" s="92"/>
      <c r="E127" s="93"/>
      <c r="F127" s="237">
        <f>F120+F121+F122+F123+F124+F125</f>
        <v>9</v>
      </c>
      <c r="G127" s="209">
        <f t="shared" si="12"/>
        <v>270</v>
      </c>
      <c r="H127" s="468"/>
      <c r="I127" s="461"/>
      <c r="J127" s="461"/>
      <c r="K127" s="461"/>
      <c r="L127" s="461"/>
      <c r="M127" s="461"/>
      <c r="N127" s="461"/>
      <c r="O127" s="461"/>
      <c r="P127" s="461"/>
      <c r="Q127" s="461"/>
      <c r="R127" s="461"/>
      <c r="S127" s="461"/>
      <c r="T127" s="461"/>
      <c r="U127" s="461"/>
      <c r="V127" s="461"/>
      <c r="W127" s="461"/>
      <c r="X127" s="461"/>
      <c r="Y127" s="461"/>
      <c r="Z127" s="462"/>
    </row>
    <row r="128" spans="1:26" s="44" customFormat="1" ht="16.5" thickBot="1">
      <c r="A128" s="154" t="s">
        <v>85</v>
      </c>
      <c r="B128" s="463"/>
      <c r="C128" s="464"/>
      <c r="D128" s="464"/>
      <c r="E128" s="465"/>
      <c r="F128" s="550">
        <v>0</v>
      </c>
      <c r="G128" s="209">
        <f t="shared" si="12"/>
        <v>0</v>
      </c>
      <c r="H128" s="469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155"/>
    </row>
    <row r="129" spans="1:26" s="44" customFormat="1" ht="24" customHeight="1" thickBot="1">
      <c r="A129" s="1088" t="s">
        <v>223</v>
      </c>
      <c r="B129" s="1089"/>
      <c r="C129" s="1089"/>
      <c r="D129" s="1089"/>
      <c r="E129" s="1089"/>
      <c r="F129" s="1089"/>
      <c r="G129" s="1089"/>
      <c r="H129" s="1089"/>
      <c r="I129" s="1089"/>
      <c r="J129" s="1089"/>
      <c r="K129" s="1089"/>
      <c r="L129" s="1089"/>
      <c r="M129" s="1089"/>
      <c r="N129" s="1089"/>
      <c r="O129" s="1089"/>
      <c r="P129" s="1089"/>
      <c r="Q129" s="1089"/>
      <c r="R129" s="1089"/>
      <c r="S129" s="1089"/>
      <c r="T129" s="1089"/>
      <c r="U129" s="1089"/>
      <c r="V129" s="1089"/>
      <c r="W129" s="1089"/>
      <c r="X129" s="1089"/>
      <c r="Y129" s="1089"/>
      <c r="Z129" s="1090"/>
    </row>
    <row r="130" spans="1:26" s="44" customFormat="1" ht="30.75" customHeight="1" thickBot="1">
      <c r="A130" s="158">
        <v>1</v>
      </c>
      <c r="B130" s="67" t="s">
        <v>129</v>
      </c>
      <c r="C130" s="259"/>
      <c r="D130" s="193"/>
      <c r="E130" s="192"/>
      <c r="F130" s="212">
        <f>F131+F132</f>
        <v>4</v>
      </c>
      <c r="G130" s="160">
        <f>G131+G132</f>
        <v>120</v>
      </c>
      <c r="H130" s="161"/>
      <c r="I130" s="109"/>
      <c r="J130" s="110"/>
      <c r="K130" s="111"/>
      <c r="L130" s="112"/>
      <c r="M130" s="170"/>
      <c r="N130" s="171"/>
      <c r="O130" s="170"/>
      <c r="P130" s="171"/>
      <c r="Q130" s="170"/>
      <c r="R130" s="171"/>
      <c r="S130" s="170"/>
      <c r="T130" s="171"/>
      <c r="U130" s="170"/>
      <c r="V130" s="171"/>
      <c r="W130" s="170"/>
      <c r="X130" s="171"/>
      <c r="Y130" s="138"/>
      <c r="Z130" s="139"/>
    </row>
    <row r="131" spans="1:26" s="44" customFormat="1" ht="23.25" customHeight="1" thickBot="1">
      <c r="A131" s="158"/>
      <c r="B131" s="67" t="s">
        <v>70</v>
      </c>
      <c r="C131" s="259"/>
      <c r="D131" s="193"/>
      <c r="E131" s="192"/>
      <c r="F131" s="212">
        <v>1</v>
      </c>
      <c r="G131" s="160">
        <f>F131*30</f>
        <v>30</v>
      </c>
      <c r="H131" s="161"/>
      <c r="I131" s="109"/>
      <c r="J131" s="110"/>
      <c r="K131" s="111"/>
      <c r="L131" s="112"/>
      <c r="M131" s="170"/>
      <c r="N131" s="171"/>
      <c r="O131" s="170"/>
      <c r="P131" s="171"/>
      <c r="Q131" s="170"/>
      <c r="R131" s="171"/>
      <c r="S131" s="170"/>
      <c r="T131" s="171"/>
      <c r="U131" s="170"/>
      <c r="V131" s="171"/>
      <c r="W131" s="170"/>
      <c r="X131" s="171"/>
      <c r="Y131" s="138"/>
      <c r="Z131" s="139"/>
    </row>
    <row r="132" spans="1:26" s="44" customFormat="1" ht="16.5" customHeight="1" thickBot="1">
      <c r="A132" s="158"/>
      <c r="B132" s="141" t="s">
        <v>71</v>
      </c>
      <c r="C132" s="259"/>
      <c r="D132" s="193">
        <v>14</v>
      </c>
      <c r="E132" s="192"/>
      <c r="F132" s="212">
        <v>3</v>
      </c>
      <c r="G132" s="160">
        <f>F132*30</f>
        <v>90</v>
      </c>
      <c r="H132" s="161">
        <v>4</v>
      </c>
      <c r="I132" s="109">
        <v>4</v>
      </c>
      <c r="J132" s="110"/>
      <c r="K132" s="111"/>
      <c r="L132" s="112">
        <f aca="true" t="shared" si="13" ref="L132:L140">G132-H132</f>
        <v>86</v>
      </c>
      <c r="M132" s="170"/>
      <c r="N132" s="171"/>
      <c r="O132" s="170"/>
      <c r="P132" s="171"/>
      <c r="Q132" s="170"/>
      <c r="R132" s="171"/>
      <c r="S132" s="170"/>
      <c r="T132" s="171"/>
      <c r="U132" s="170"/>
      <c r="V132" s="171"/>
      <c r="W132" s="790">
        <v>4</v>
      </c>
      <c r="X132" s="791">
        <v>0</v>
      </c>
      <c r="Y132" s="138"/>
      <c r="Z132" s="139"/>
    </row>
    <row r="133" spans="1:26" s="44" customFormat="1" ht="19.5" customHeight="1" thickBot="1">
      <c r="A133" s="69">
        <v>2</v>
      </c>
      <c r="B133" s="115" t="s">
        <v>130</v>
      </c>
      <c r="C133" s="113"/>
      <c r="D133" s="215">
        <v>14</v>
      </c>
      <c r="E133" s="216"/>
      <c r="F133" s="214">
        <v>3</v>
      </c>
      <c r="G133" s="160">
        <f aca="true" t="shared" si="14" ref="G133:G166">F133*30</f>
        <v>90</v>
      </c>
      <c r="H133" s="161">
        <v>4</v>
      </c>
      <c r="I133" s="109">
        <v>4</v>
      </c>
      <c r="J133" s="110"/>
      <c r="K133" s="111"/>
      <c r="L133" s="112">
        <f t="shared" si="13"/>
        <v>86</v>
      </c>
      <c r="M133" s="108"/>
      <c r="N133" s="172"/>
      <c r="O133" s="108"/>
      <c r="P133" s="172"/>
      <c r="Q133" s="108"/>
      <c r="R133" s="172"/>
      <c r="S133" s="108"/>
      <c r="T133" s="172"/>
      <c r="U133" s="108"/>
      <c r="V133" s="172"/>
      <c r="W133" s="173">
        <v>4</v>
      </c>
      <c r="X133" s="174">
        <v>0</v>
      </c>
      <c r="Y133" s="68"/>
      <c r="Z133" s="162"/>
    </row>
    <row r="134" spans="1:26" s="644" customFormat="1" ht="16.5" thickBot="1">
      <c r="A134" s="727">
        <v>3</v>
      </c>
      <c r="B134" s="728" t="s">
        <v>131</v>
      </c>
      <c r="C134" s="261"/>
      <c r="D134" s="219"/>
      <c r="E134" s="220"/>
      <c r="F134" s="715">
        <f>F135+F136</f>
        <v>3</v>
      </c>
      <c r="G134" s="424">
        <f t="shared" si="14"/>
        <v>90</v>
      </c>
      <c r="H134" s="74"/>
      <c r="I134" s="128"/>
      <c r="J134" s="183"/>
      <c r="K134" s="206"/>
      <c r="L134" s="333"/>
      <c r="M134" s="194"/>
      <c r="N134" s="195"/>
      <c r="O134" s="194"/>
      <c r="P134" s="195"/>
      <c r="Q134" s="194"/>
      <c r="R134" s="195"/>
      <c r="S134" s="194"/>
      <c r="T134" s="195"/>
      <c r="U134" s="194"/>
      <c r="V134" s="195"/>
      <c r="W134" s="194"/>
      <c r="X134" s="195"/>
      <c r="Y134" s="729"/>
      <c r="Z134" s="730"/>
    </row>
    <row r="135" spans="1:26" s="44" customFormat="1" ht="15.75">
      <c r="A135" s="594"/>
      <c r="B135" s="67" t="s">
        <v>70</v>
      </c>
      <c r="C135" s="215"/>
      <c r="D135" s="219"/>
      <c r="E135" s="219"/>
      <c r="F135" s="744">
        <v>0.5</v>
      </c>
      <c r="G135" s="424">
        <f t="shared" si="14"/>
        <v>15</v>
      </c>
      <c r="H135" s="74"/>
      <c r="I135" s="129"/>
      <c r="J135" s="183"/>
      <c r="K135" s="206"/>
      <c r="L135" s="206"/>
      <c r="M135" s="519"/>
      <c r="N135" s="519"/>
      <c r="O135" s="519"/>
      <c r="P135" s="519"/>
      <c r="Q135" s="519"/>
      <c r="R135" s="519"/>
      <c r="S135" s="519"/>
      <c r="T135" s="519"/>
      <c r="U135" s="519"/>
      <c r="V135" s="519"/>
      <c r="W135" s="519"/>
      <c r="X135" s="519"/>
      <c r="Y135" s="745"/>
      <c r="Z135" s="745"/>
    </row>
    <row r="136" spans="1:26" s="44" customFormat="1" ht="15.75">
      <c r="A136" s="742"/>
      <c r="B136" s="649" t="s">
        <v>71</v>
      </c>
      <c r="C136" s="743"/>
      <c r="D136" s="215">
        <v>10</v>
      </c>
      <c r="E136" s="215"/>
      <c r="F136" s="740">
        <v>2.5</v>
      </c>
      <c r="G136" s="594">
        <f>F136*30</f>
        <v>75</v>
      </c>
      <c r="H136" s="106">
        <v>4</v>
      </c>
      <c r="I136" s="109">
        <v>4</v>
      </c>
      <c r="J136" s="110"/>
      <c r="K136" s="175"/>
      <c r="L136" s="175">
        <f>G136-H136</f>
        <v>71</v>
      </c>
      <c r="M136" s="188"/>
      <c r="N136" s="188"/>
      <c r="O136" s="188"/>
      <c r="P136" s="188"/>
      <c r="Q136" s="181">
        <v>4</v>
      </c>
      <c r="R136" s="181">
        <v>0</v>
      </c>
      <c r="S136" s="188"/>
      <c r="T136" s="188"/>
      <c r="U136" s="188"/>
      <c r="V136" s="188"/>
      <c r="W136" s="188"/>
      <c r="X136" s="188"/>
      <c r="Y136" s="741"/>
      <c r="Z136" s="741"/>
    </row>
    <row r="137" spans="1:26" s="44" customFormat="1" ht="16.5" thickBot="1">
      <c r="A137" s="731">
        <v>4</v>
      </c>
      <c r="B137" s="732" t="s">
        <v>192</v>
      </c>
      <c r="C137" s="733"/>
      <c r="D137" s="232"/>
      <c r="E137" s="233"/>
      <c r="F137" s="734">
        <f>F138+F139+F140</f>
        <v>4.5</v>
      </c>
      <c r="G137" s="428">
        <f t="shared" si="14"/>
        <v>135</v>
      </c>
      <c r="H137" s="735"/>
      <c r="I137" s="736"/>
      <c r="J137" s="737"/>
      <c r="K137" s="738">
        <f>H137-I137</f>
        <v>0</v>
      </c>
      <c r="L137" s="739">
        <f t="shared" si="13"/>
        <v>135</v>
      </c>
      <c r="M137" s="335"/>
      <c r="N137" s="336"/>
      <c r="O137" s="335"/>
      <c r="P137" s="336"/>
      <c r="Q137" s="335"/>
      <c r="R137" s="336"/>
      <c r="S137" s="335"/>
      <c r="T137" s="336"/>
      <c r="U137" s="335"/>
      <c r="V137" s="336"/>
      <c r="W137" s="335"/>
      <c r="X137" s="336"/>
      <c r="Y137" s="581"/>
      <c r="Z137" s="582"/>
    </row>
    <row r="138" spans="1:26" s="44" customFormat="1" ht="15" customHeight="1" thickBot="1">
      <c r="A138" s="300" t="s">
        <v>73</v>
      </c>
      <c r="B138" s="295" t="s">
        <v>70</v>
      </c>
      <c r="C138" s="301"/>
      <c r="D138" s="298"/>
      <c r="E138" s="242"/>
      <c r="F138" s="302">
        <v>1</v>
      </c>
      <c r="G138" s="160">
        <f t="shared" si="14"/>
        <v>30</v>
      </c>
      <c r="H138" s="303"/>
      <c r="I138" s="124"/>
      <c r="J138" s="280"/>
      <c r="K138" s="304">
        <f>H138-I138</f>
        <v>0</v>
      </c>
      <c r="L138" s="176">
        <f t="shared" si="13"/>
        <v>30</v>
      </c>
      <c r="M138" s="305"/>
      <c r="N138" s="306"/>
      <c r="O138" s="305"/>
      <c r="P138" s="306"/>
      <c r="Q138" s="305"/>
      <c r="R138" s="306"/>
      <c r="S138" s="305"/>
      <c r="T138" s="306"/>
      <c r="U138" s="305"/>
      <c r="V138" s="306"/>
      <c r="W138" s="305"/>
      <c r="X138" s="306"/>
      <c r="Y138" s="307"/>
      <c r="Z138" s="308"/>
    </row>
    <row r="139" spans="1:26" s="44" customFormat="1" ht="16.5" thickBot="1">
      <c r="A139" s="69" t="s">
        <v>155</v>
      </c>
      <c r="B139" s="365" t="s">
        <v>71</v>
      </c>
      <c r="C139" s="179">
        <v>10</v>
      </c>
      <c r="D139" s="110"/>
      <c r="E139" s="217"/>
      <c r="F139" s="214">
        <v>2.5</v>
      </c>
      <c r="G139" s="160">
        <f t="shared" si="14"/>
        <v>75</v>
      </c>
      <c r="H139" s="68">
        <v>6</v>
      </c>
      <c r="I139" s="109">
        <v>4</v>
      </c>
      <c r="J139" s="110"/>
      <c r="K139" s="111">
        <v>2</v>
      </c>
      <c r="L139" s="112">
        <f t="shared" si="13"/>
        <v>69</v>
      </c>
      <c r="M139" s="113"/>
      <c r="N139" s="114"/>
      <c r="O139" s="113"/>
      <c r="P139" s="114"/>
      <c r="Q139" s="804">
        <v>4</v>
      </c>
      <c r="R139" s="805">
        <v>2</v>
      </c>
      <c r="S139" s="113"/>
      <c r="T139" s="114"/>
      <c r="U139" s="113"/>
      <c r="V139" s="114"/>
      <c r="W139" s="113"/>
      <c r="X139" s="114"/>
      <c r="Y139" s="163"/>
      <c r="Z139" s="164"/>
    </row>
    <row r="140" spans="1:26" s="583" customFormat="1" ht="18.75" customHeight="1" thickBot="1">
      <c r="A140" s="66" t="s">
        <v>188</v>
      </c>
      <c r="B140" s="761" t="s">
        <v>193</v>
      </c>
      <c r="C140" s="260"/>
      <c r="D140" s="191"/>
      <c r="E140" s="192" t="s">
        <v>103</v>
      </c>
      <c r="F140" s="212">
        <v>1</v>
      </c>
      <c r="G140" s="160">
        <f t="shared" si="14"/>
        <v>30</v>
      </c>
      <c r="H140" s="108">
        <v>4</v>
      </c>
      <c r="I140" s="109"/>
      <c r="J140" s="110"/>
      <c r="K140" s="111">
        <v>4</v>
      </c>
      <c r="L140" s="112">
        <f t="shared" si="13"/>
        <v>26</v>
      </c>
      <c r="M140" s="113"/>
      <c r="N140" s="114"/>
      <c r="O140" s="113"/>
      <c r="P140" s="114"/>
      <c r="Q140" s="113"/>
      <c r="R140" s="114"/>
      <c r="S140" s="113">
        <v>4</v>
      </c>
      <c r="T140" s="114">
        <v>0</v>
      </c>
      <c r="U140" s="113"/>
      <c r="V140" s="114"/>
      <c r="W140" s="113"/>
      <c r="X140" s="114"/>
      <c r="Y140" s="113"/>
      <c r="Z140" s="114"/>
    </row>
    <row r="141" spans="1:26" s="593" customFormat="1" ht="16.5" customHeight="1" thickBot="1">
      <c r="A141" s="726">
        <v>5</v>
      </c>
      <c r="B141" s="357" t="s">
        <v>134</v>
      </c>
      <c r="C141" s="246"/>
      <c r="D141" s="272"/>
      <c r="E141" s="248"/>
      <c r="F141" s="221">
        <f>F142+F143</f>
        <v>3.5</v>
      </c>
      <c r="G141" s="424">
        <f t="shared" si="14"/>
        <v>105</v>
      </c>
      <c r="H141" s="72"/>
      <c r="I141" s="129"/>
      <c r="J141" s="183"/>
      <c r="K141" s="299"/>
      <c r="L141" s="186"/>
      <c r="M141" s="261"/>
      <c r="N141" s="425"/>
      <c r="O141" s="261"/>
      <c r="P141" s="425"/>
      <c r="Q141" s="261"/>
      <c r="R141" s="425"/>
      <c r="S141" s="261"/>
      <c r="T141" s="425"/>
      <c r="U141" s="261"/>
      <c r="V141" s="425"/>
      <c r="W141" s="261"/>
      <c r="X141" s="425"/>
      <c r="Y141" s="166"/>
      <c r="Z141" s="167"/>
    </row>
    <row r="142" spans="1:27" s="593" customFormat="1" ht="16.5" customHeight="1">
      <c r="A142" s="442"/>
      <c r="B142" s="746" t="s">
        <v>70</v>
      </c>
      <c r="C142" s="193"/>
      <c r="D142" s="272"/>
      <c r="E142" s="247"/>
      <c r="F142" s="658">
        <v>1</v>
      </c>
      <c r="G142" s="424">
        <f t="shared" si="14"/>
        <v>30</v>
      </c>
      <c r="H142" s="763"/>
      <c r="I142" s="129"/>
      <c r="J142" s="183"/>
      <c r="K142" s="299"/>
      <c r="L142" s="206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460"/>
      <c r="Z142" s="460"/>
      <c r="AA142" s="747"/>
    </row>
    <row r="143" spans="1:27" s="593" customFormat="1" ht="16.5" customHeight="1" thickBot="1">
      <c r="A143" s="442"/>
      <c r="B143" s="760" t="s">
        <v>71</v>
      </c>
      <c r="C143" s="193"/>
      <c r="D143" s="193">
        <v>14</v>
      </c>
      <c r="E143" s="191"/>
      <c r="F143" s="334">
        <v>2.5</v>
      </c>
      <c r="G143" s="594">
        <f>F143*30</f>
        <v>75</v>
      </c>
      <c r="H143" s="614">
        <v>4</v>
      </c>
      <c r="I143" s="109">
        <v>4</v>
      </c>
      <c r="J143" s="110"/>
      <c r="K143" s="111">
        <f>H143-I143</f>
        <v>0</v>
      </c>
      <c r="L143" s="175">
        <f>G143-H143</f>
        <v>71</v>
      </c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>
        <v>4</v>
      </c>
      <c r="X143" s="215">
        <v>0</v>
      </c>
      <c r="Y143" s="413"/>
      <c r="Z143" s="413"/>
      <c r="AA143" s="747"/>
    </row>
    <row r="144" spans="1:26" s="593" customFormat="1" ht="16.5" customHeight="1">
      <c r="A144" s="596">
        <v>6</v>
      </c>
      <c r="B144" s="645" t="s">
        <v>200</v>
      </c>
      <c r="C144" s="748"/>
      <c r="D144" s="749"/>
      <c r="E144" s="750"/>
      <c r="F144" s="751">
        <f>F145+F146</f>
        <v>4.5</v>
      </c>
      <c r="G144" s="752">
        <f t="shared" si="14"/>
        <v>135</v>
      </c>
      <c r="H144" s="753"/>
      <c r="I144" s="754"/>
      <c r="J144" s="755"/>
      <c r="K144" s="756"/>
      <c r="L144" s="757"/>
      <c r="M144" s="758"/>
      <c r="N144" s="759"/>
      <c r="O144" s="758"/>
      <c r="P144" s="759"/>
      <c r="Q144" s="758"/>
      <c r="R144" s="759"/>
      <c r="S144" s="758"/>
      <c r="T144" s="759"/>
      <c r="U144" s="758"/>
      <c r="V144" s="759"/>
      <c r="W144" s="758"/>
      <c r="X144" s="759"/>
      <c r="Y144" s="758"/>
      <c r="Z144" s="759"/>
    </row>
    <row r="145" spans="1:26" s="593" customFormat="1" ht="16.5" customHeight="1">
      <c r="A145" s="594"/>
      <c r="B145" s="611" t="s">
        <v>70</v>
      </c>
      <c r="C145" s="256"/>
      <c r="D145" s="256"/>
      <c r="E145" s="612"/>
      <c r="F145" s="613">
        <v>1.5</v>
      </c>
      <c r="G145" s="594">
        <f t="shared" si="14"/>
        <v>45</v>
      </c>
      <c r="H145" s="614"/>
      <c r="I145" s="109"/>
      <c r="J145" s="110"/>
      <c r="K145" s="111"/>
      <c r="L145" s="17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413"/>
      <c r="Z145" s="413"/>
    </row>
    <row r="146" spans="1:26" s="583" customFormat="1" ht="20.25" customHeight="1" thickBot="1">
      <c r="A146" s="445"/>
      <c r="B146" s="762" t="s">
        <v>71</v>
      </c>
      <c r="C146" s="597"/>
      <c r="D146" s="598">
        <v>12</v>
      </c>
      <c r="E146" s="599"/>
      <c r="F146" s="600">
        <v>3</v>
      </c>
      <c r="G146" s="601">
        <f t="shared" si="14"/>
        <v>90</v>
      </c>
      <c r="H146" s="602">
        <v>4</v>
      </c>
      <c r="I146" s="603"/>
      <c r="J146" s="604"/>
      <c r="K146" s="605">
        <v>4</v>
      </c>
      <c r="L146" s="606">
        <f>G146-H146</f>
        <v>86</v>
      </c>
      <c r="M146" s="607"/>
      <c r="N146" s="608"/>
      <c r="O146" s="607"/>
      <c r="P146" s="608"/>
      <c r="Q146" s="607"/>
      <c r="R146" s="608"/>
      <c r="S146" s="607">
        <v>4</v>
      </c>
      <c r="T146" s="608">
        <v>0</v>
      </c>
      <c r="U146" s="607"/>
      <c r="V146" s="608"/>
      <c r="W146" s="609"/>
      <c r="X146" s="610"/>
      <c r="Y146" s="443"/>
      <c r="Z146" s="444"/>
    </row>
    <row r="147" spans="1:26" s="585" customFormat="1" ht="23.25" customHeight="1" thickBot="1">
      <c r="A147" s="283">
        <v>7</v>
      </c>
      <c r="B147" s="437" t="s">
        <v>135</v>
      </c>
      <c r="C147" s="438"/>
      <c r="D147" s="439"/>
      <c r="E147" s="440"/>
      <c r="F147" s="441">
        <v>2.5</v>
      </c>
      <c r="G147" s="429">
        <f t="shared" si="14"/>
        <v>75</v>
      </c>
      <c r="H147" s="430"/>
      <c r="I147" s="290"/>
      <c r="J147" s="132"/>
      <c r="K147" s="431"/>
      <c r="L147" s="292"/>
      <c r="M147" s="432"/>
      <c r="N147" s="433"/>
      <c r="O147" s="432"/>
      <c r="P147" s="433"/>
      <c r="Q147" s="432"/>
      <c r="R147" s="433"/>
      <c r="S147" s="432"/>
      <c r="T147" s="433"/>
      <c r="U147" s="432"/>
      <c r="V147" s="433"/>
      <c r="W147" s="432"/>
      <c r="X147" s="433"/>
      <c r="Y147" s="432"/>
      <c r="Z147" s="433"/>
    </row>
    <row r="148" spans="1:26" s="583" customFormat="1" ht="15" customHeight="1" thickBot="1">
      <c r="A148" s="273"/>
      <c r="B148" s="274" t="s">
        <v>70</v>
      </c>
      <c r="C148" s="426"/>
      <c r="D148" s="276"/>
      <c r="E148" s="277"/>
      <c r="F148" s="427">
        <v>0.5</v>
      </c>
      <c r="G148" s="428">
        <f t="shared" si="14"/>
        <v>15</v>
      </c>
      <c r="H148" s="303"/>
      <c r="I148" s="124"/>
      <c r="J148" s="280"/>
      <c r="K148" s="304"/>
      <c r="L148" s="176"/>
      <c r="M148" s="305"/>
      <c r="N148" s="306"/>
      <c r="O148" s="305"/>
      <c r="P148" s="306"/>
      <c r="Q148" s="305"/>
      <c r="R148" s="306"/>
      <c r="S148" s="305"/>
      <c r="T148" s="306"/>
      <c r="U148" s="305"/>
      <c r="V148" s="306"/>
      <c r="W148" s="305"/>
      <c r="X148" s="306"/>
      <c r="Y148" s="307"/>
      <c r="Z148" s="308"/>
    </row>
    <row r="149" spans="1:26" s="583" customFormat="1" ht="16.5" customHeight="1" thickBot="1">
      <c r="A149" s="70"/>
      <c r="B149" s="382" t="s">
        <v>71</v>
      </c>
      <c r="C149" s="434"/>
      <c r="D149" s="572">
        <v>14</v>
      </c>
      <c r="E149" s="435"/>
      <c r="F149" s="436">
        <v>2</v>
      </c>
      <c r="G149" s="424">
        <f t="shared" si="14"/>
        <v>60</v>
      </c>
      <c r="H149" s="430">
        <v>4</v>
      </c>
      <c r="I149" s="290">
        <v>4</v>
      </c>
      <c r="J149" s="132"/>
      <c r="K149" s="431">
        <f>H149-I149</f>
        <v>0</v>
      </c>
      <c r="L149" s="292">
        <f>G149-H149</f>
        <v>56</v>
      </c>
      <c r="M149" s="432"/>
      <c r="N149" s="433"/>
      <c r="O149" s="432"/>
      <c r="P149" s="433"/>
      <c r="Q149" s="432"/>
      <c r="R149" s="433"/>
      <c r="S149" s="432"/>
      <c r="T149" s="433"/>
      <c r="U149" s="432"/>
      <c r="V149" s="433"/>
      <c r="W149" s="432">
        <v>4</v>
      </c>
      <c r="X149" s="433">
        <v>0</v>
      </c>
      <c r="Y149" s="166"/>
      <c r="Z149" s="167"/>
    </row>
    <row r="150" spans="1:26" s="583" customFormat="1" ht="15.75" customHeight="1" thickBot="1">
      <c r="A150" s="339">
        <v>8</v>
      </c>
      <c r="B150" s="365" t="s">
        <v>136</v>
      </c>
      <c r="C150" s="261"/>
      <c r="D150" s="219">
        <v>14</v>
      </c>
      <c r="E150" s="220"/>
      <c r="F150" s="221">
        <v>2</v>
      </c>
      <c r="G150" s="424">
        <f t="shared" si="14"/>
        <v>60</v>
      </c>
      <c r="H150" s="72">
        <v>4</v>
      </c>
      <c r="I150" s="73">
        <v>4</v>
      </c>
      <c r="J150" s="74"/>
      <c r="K150" s="75">
        <f>H150-I150</f>
        <v>0</v>
      </c>
      <c r="L150" s="76">
        <f>G150-H150</f>
        <v>56</v>
      </c>
      <c r="M150" s="71"/>
      <c r="N150" s="77"/>
      <c r="O150" s="71"/>
      <c r="P150" s="77"/>
      <c r="Q150" s="71"/>
      <c r="R150" s="77"/>
      <c r="S150" s="71"/>
      <c r="T150" s="77"/>
      <c r="U150" s="71"/>
      <c r="V150" s="77"/>
      <c r="W150" s="71">
        <v>4</v>
      </c>
      <c r="X150" s="77">
        <v>0</v>
      </c>
      <c r="Y150" s="71"/>
      <c r="Z150" s="77"/>
    </row>
    <row r="151" spans="1:26" s="585" customFormat="1" ht="18.75" customHeight="1" thickBot="1">
      <c r="A151" s="1067" t="s">
        <v>83</v>
      </c>
      <c r="B151" s="1068"/>
      <c r="C151" s="620"/>
      <c r="D151" s="620"/>
      <c r="E151" s="635"/>
      <c r="F151" s="560">
        <f>F130+F133+F134+F137+F141+F144+F147+F150</f>
        <v>27</v>
      </c>
      <c r="G151" s="560">
        <f>G130+G133+G134+G137+G141+G144+G147+G150</f>
        <v>810</v>
      </c>
      <c r="H151" s="559">
        <f>H166+H167</f>
        <v>0</v>
      </c>
      <c r="I151" s="559">
        <f>I166+I167</f>
        <v>0</v>
      </c>
      <c r="J151" s="559">
        <f>J166+J167</f>
        <v>0</v>
      </c>
      <c r="K151" s="559">
        <f>K166+K167</f>
        <v>0</v>
      </c>
      <c r="L151" s="559">
        <f>L166+L167</f>
        <v>0</v>
      </c>
      <c r="M151" s="636">
        <f aca="true" t="shared" si="15" ref="M151:Z151">SUM(M130:M150)</f>
        <v>0</v>
      </c>
      <c r="N151" s="636">
        <f t="shared" si="15"/>
        <v>0</v>
      </c>
      <c r="O151" s="636">
        <f t="shared" si="15"/>
        <v>0</v>
      </c>
      <c r="P151" s="636">
        <f t="shared" si="15"/>
        <v>0</v>
      </c>
      <c r="Q151" s="636">
        <f t="shared" si="15"/>
        <v>8</v>
      </c>
      <c r="R151" s="636">
        <f t="shared" si="15"/>
        <v>2</v>
      </c>
      <c r="S151" s="636">
        <f t="shared" si="15"/>
        <v>8</v>
      </c>
      <c r="T151" s="636">
        <f t="shared" si="15"/>
        <v>0</v>
      </c>
      <c r="U151" s="636">
        <f t="shared" si="15"/>
        <v>0</v>
      </c>
      <c r="V151" s="636">
        <f t="shared" si="15"/>
        <v>0</v>
      </c>
      <c r="W151" s="636">
        <f t="shared" si="15"/>
        <v>20</v>
      </c>
      <c r="X151" s="636">
        <f t="shared" si="15"/>
        <v>0</v>
      </c>
      <c r="Y151" s="636">
        <f t="shared" si="15"/>
        <v>0</v>
      </c>
      <c r="Z151" s="636">
        <f t="shared" si="15"/>
        <v>0</v>
      </c>
    </row>
    <row r="152" spans="1:26" s="585" customFormat="1" ht="18.75" customHeight="1" thickBot="1">
      <c r="A152" s="701"/>
      <c r="B152" s="764"/>
      <c r="C152" s="765"/>
      <c r="D152" s="765"/>
      <c r="E152" s="766"/>
      <c r="F152" s="767"/>
      <c r="G152" s="767"/>
      <c r="H152" s="767"/>
      <c r="I152" s="767"/>
      <c r="J152" s="767"/>
      <c r="K152" s="767"/>
      <c r="L152" s="767"/>
      <c r="M152" s="768"/>
      <c r="N152" s="768"/>
      <c r="O152" s="768"/>
      <c r="P152" s="768"/>
      <c r="Q152" s="768"/>
      <c r="R152" s="768"/>
      <c r="S152" s="768"/>
      <c r="T152" s="768"/>
      <c r="U152" s="769"/>
      <c r="V152" s="769"/>
      <c r="W152" s="769"/>
      <c r="X152" s="769"/>
      <c r="Y152" s="770"/>
      <c r="Z152" s="771"/>
    </row>
    <row r="153" spans="1:26" s="583" customFormat="1" ht="24" customHeight="1" thickBot="1">
      <c r="A153" s="1071" t="s">
        <v>181</v>
      </c>
      <c r="B153" s="1072"/>
      <c r="C153" s="1072"/>
      <c r="D153" s="1072"/>
      <c r="E153" s="1072"/>
      <c r="F153" s="1072"/>
      <c r="G153" s="1072"/>
      <c r="H153" s="1072"/>
      <c r="I153" s="1072"/>
      <c r="J153" s="1072"/>
      <c r="K153" s="1072"/>
      <c r="L153" s="1072"/>
      <c r="M153" s="1072"/>
      <c r="N153" s="1073"/>
      <c r="O153" s="1073"/>
      <c r="P153" s="1073"/>
      <c r="Q153" s="1073"/>
      <c r="R153" s="1073"/>
      <c r="S153" s="1074"/>
      <c r="T153" s="642"/>
      <c r="U153" s="642"/>
      <c r="V153" s="642"/>
      <c r="W153" s="642"/>
      <c r="X153" s="642"/>
      <c r="Y153" s="642"/>
      <c r="Z153" s="643"/>
    </row>
    <row r="154" spans="1:26" s="583" customFormat="1" ht="24" customHeight="1" thickBot="1">
      <c r="A154" s="699">
        <v>1</v>
      </c>
      <c r="B154" s="637" t="s">
        <v>127</v>
      </c>
      <c r="C154" s="609"/>
      <c r="D154" s="490">
        <v>13</v>
      </c>
      <c r="E154" s="491"/>
      <c r="F154" s="615">
        <v>3</v>
      </c>
      <c r="G154" s="625">
        <f>F154*30</f>
        <v>90</v>
      </c>
      <c r="H154" s="638">
        <v>4</v>
      </c>
      <c r="I154" s="639">
        <v>4</v>
      </c>
      <c r="J154" s="640"/>
      <c r="K154" s="639">
        <v>0</v>
      </c>
      <c r="L154" s="808">
        <f>G154-H154</f>
        <v>86</v>
      </c>
      <c r="M154" s="335"/>
      <c r="N154" s="336"/>
      <c r="O154" s="335"/>
      <c r="P154" s="336"/>
      <c r="Q154" s="335"/>
      <c r="R154" s="336"/>
      <c r="S154" s="335"/>
      <c r="T154" s="336"/>
      <c r="U154" s="806">
        <v>4</v>
      </c>
      <c r="V154" s="807">
        <v>0</v>
      </c>
      <c r="W154" s="447"/>
      <c r="X154" s="448"/>
      <c r="Y154" s="447"/>
      <c r="Z154" s="169"/>
    </row>
    <row r="155" spans="1:26" s="583" customFormat="1" ht="18.75" customHeight="1" thickBot="1">
      <c r="A155" s="700">
        <v>2</v>
      </c>
      <c r="B155" s="595" t="s">
        <v>128</v>
      </c>
      <c r="C155" s="617" t="s">
        <v>113</v>
      </c>
      <c r="D155" s="247"/>
      <c r="E155" s="248"/>
      <c r="F155" s="221">
        <v>3</v>
      </c>
      <c r="G155" s="616">
        <f>F155*30</f>
        <v>90</v>
      </c>
      <c r="H155" s="618">
        <v>6</v>
      </c>
      <c r="I155" s="619">
        <v>4</v>
      </c>
      <c r="J155" s="620"/>
      <c r="K155" s="621">
        <v>2</v>
      </c>
      <c r="L155" s="809">
        <f>G155-H155</f>
        <v>84</v>
      </c>
      <c r="M155" s="227"/>
      <c r="N155" s="623"/>
      <c r="O155" s="227"/>
      <c r="P155" s="623"/>
      <c r="Q155" s="227"/>
      <c r="R155" s="623"/>
      <c r="S155" s="227"/>
      <c r="T155" s="623"/>
      <c r="U155" s="227"/>
      <c r="V155" s="623"/>
      <c r="W155" s="228">
        <v>4</v>
      </c>
      <c r="X155" s="229">
        <v>2</v>
      </c>
      <c r="Y155" s="194"/>
      <c r="Z155" s="195"/>
    </row>
    <row r="156" spans="1:26" s="583" customFormat="1" ht="20.25" customHeight="1">
      <c r="A156" s="110">
        <v>3</v>
      </c>
      <c r="B156" s="591" t="s">
        <v>133</v>
      </c>
      <c r="C156" s="215"/>
      <c r="D156" s="215">
        <v>13</v>
      </c>
      <c r="E156" s="215"/>
      <c r="F156" s="584">
        <v>3</v>
      </c>
      <c r="G156" s="215">
        <f>F156*30</f>
        <v>90</v>
      </c>
      <c r="H156" s="589">
        <v>4</v>
      </c>
      <c r="I156" s="589">
        <v>4</v>
      </c>
      <c r="J156" s="517"/>
      <c r="K156" s="589">
        <v>0</v>
      </c>
      <c r="L156" s="810">
        <f>G156-H156</f>
        <v>86</v>
      </c>
      <c r="M156" s="188"/>
      <c r="N156" s="188"/>
      <c r="O156" s="188"/>
      <c r="P156" s="188"/>
      <c r="Q156" s="188"/>
      <c r="R156" s="188"/>
      <c r="S156" s="188"/>
      <c r="T156" s="188"/>
      <c r="U156" s="181">
        <v>4</v>
      </c>
      <c r="V156" s="181">
        <v>0</v>
      </c>
      <c r="W156" s="188"/>
      <c r="X156" s="188"/>
      <c r="Y156" s="188"/>
      <c r="Z156" s="188"/>
    </row>
    <row r="157" spans="1:26" s="583" customFormat="1" ht="24" customHeight="1">
      <c r="A157" s="1116" t="s">
        <v>182</v>
      </c>
      <c r="B157" s="1117"/>
      <c r="C157" s="1117"/>
      <c r="D157" s="1117"/>
      <c r="E157" s="1117"/>
      <c r="F157" s="1117"/>
      <c r="G157" s="1117"/>
      <c r="H157" s="1117"/>
      <c r="I157" s="1117"/>
      <c r="J157" s="1117"/>
      <c r="K157" s="1117"/>
      <c r="L157" s="1117"/>
      <c r="M157" s="1117"/>
      <c r="N157" s="1117"/>
      <c r="O157" s="1117"/>
      <c r="P157" s="1117"/>
      <c r="Q157" s="1117"/>
      <c r="R157" s="1117"/>
      <c r="S157" s="1117"/>
      <c r="T157" s="1117"/>
      <c r="U157" s="1117"/>
      <c r="V157" s="1117"/>
      <c r="W157" s="1117"/>
      <c r="X157" s="1117"/>
      <c r="Y157" s="1117"/>
      <c r="Z157" s="1118"/>
    </row>
    <row r="158" spans="1:26" s="32" customFormat="1" ht="15.75">
      <c r="A158" s="110">
        <v>1</v>
      </c>
      <c r="B158" s="591" t="s">
        <v>183</v>
      </c>
      <c r="C158" s="215"/>
      <c r="D158" s="215">
        <v>13</v>
      </c>
      <c r="E158" s="215"/>
      <c r="F158" s="584">
        <v>3</v>
      </c>
      <c r="G158" s="216">
        <f>F158*30</f>
        <v>90</v>
      </c>
      <c r="H158" s="589">
        <v>4</v>
      </c>
      <c r="I158" s="589">
        <v>4</v>
      </c>
      <c r="J158" s="517"/>
      <c r="K158" s="589">
        <v>0</v>
      </c>
      <c r="L158" s="589">
        <f>G158-H158</f>
        <v>86</v>
      </c>
      <c r="M158" s="188"/>
      <c r="N158" s="188"/>
      <c r="O158" s="188"/>
      <c r="P158" s="188"/>
      <c r="Q158" s="188"/>
      <c r="R158" s="188"/>
      <c r="S158" s="188"/>
      <c r="T158" s="189"/>
      <c r="U158" s="181">
        <v>4</v>
      </c>
      <c r="V158" s="181">
        <v>0</v>
      </c>
      <c r="W158" s="188"/>
      <c r="X158" s="188"/>
      <c r="Y158" s="548"/>
      <c r="Z158" s="188"/>
    </row>
    <row r="159" spans="1:26" s="32" customFormat="1" ht="15.75">
      <c r="A159" s="280">
        <v>2</v>
      </c>
      <c r="B159" s="587" t="s">
        <v>184</v>
      </c>
      <c r="C159" s="624" t="s">
        <v>113</v>
      </c>
      <c r="D159" s="477"/>
      <c r="E159" s="478"/>
      <c r="F159" s="492">
        <v>3</v>
      </c>
      <c r="G159" s="625">
        <f>F159*30</f>
        <v>90</v>
      </c>
      <c r="H159" s="626">
        <v>6</v>
      </c>
      <c r="I159" s="128">
        <v>4</v>
      </c>
      <c r="J159" s="481"/>
      <c r="K159" s="627">
        <v>2</v>
      </c>
      <c r="L159" s="333">
        <f>G159-H159</f>
        <v>84</v>
      </c>
      <c r="M159" s="447"/>
      <c r="N159" s="448"/>
      <c r="O159" s="447"/>
      <c r="P159" s="448"/>
      <c r="Q159" s="447"/>
      <c r="R159" s="448"/>
      <c r="S159" s="447"/>
      <c r="T159" s="448"/>
      <c r="U159" s="447"/>
      <c r="V159" s="448"/>
      <c r="W159" s="788">
        <v>4</v>
      </c>
      <c r="X159" s="789">
        <v>2</v>
      </c>
      <c r="Y159" s="447"/>
      <c r="Z159" s="448"/>
    </row>
    <row r="160" spans="1:26" s="32" customFormat="1" ht="16.5" thickBot="1">
      <c r="A160" s="110">
        <v>3</v>
      </c>
      <c r="B160" s="588" t="s">
        <v>185</v>
      </c>
      <c r="C160" s="215"/>
      <c r="D160" s="215">
        <v>13</v>
      </c>
      <c r="E160" s="215"/>
      <c r="F160" s="584">
        <v>3.5</v>
      </c>
      <c r="G160" s="215">
        <f>F160*30</f>
        <v>105</v>
      </c>
      <c r="H160" s="589">
        <v>4</v>
      </c>
      <c r="I160" s="589">
        <v>4</v>
      </c>
      <c r="J160" s="517"/>
      <c r="K160" s="589">
        <v>0</v>
      </c>
      <c r="L160" s="589">
        <f>G160-H160</f>
        <v>101</v>
      </c>
      <c r="M160" s="188"/>
      <c r="N160" s="188"/>
      <c r="O160" s="188"/>
      <c r="P160" s="188"/>
      <c r="Q160" s="188"/>
      <c r="R160" s="188"/>
      <c r="S160" s="188"/>
      <c r="T160" s="188"/>
      <c r="U160" s="181">
        <v>4</v>
      </c>
      <c r="V160" s="181">
        <v>0</v>
      </c>
      <c r="W160" s="188"/>
      <c r="X160" s="188"/>
      <c r="Y160" s="188"/>
      <c r="Z160" s="188"/>
    </row>
    <row r="161" spans="1:26" s="32" customFormat="1" ht="16.5" customHeight="1" thickBot="1">
      <c r="A161" s="1075" t="s">
        <v>190</v>
      </c>
      <c r="B161" s="1076"/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6"/>
      <c r="M161" s="1076"/>
      <c r="N161" s="1076"/>
      <c r="O161" s="1076"/>
      <c r="P161" s="1076"/>
      <c r="Q161" s="1076"/>
      <c r="R161" s="1076"/>
      <c r="S161" s="1076"/>
      <c r="T161" s="1076"/>
      <c r="U161" s="1076"/>
      <c r="V161" s="1076"/>
      <c r="W161" s="1076"/>
      <c r="X161" s="1076"/>
      <c r="Y161" s="1077"/>
      <c r="Z161" s="586"/>
    </row>
    <row r="162" spans="1:26" s="32" customFormat="1" ht="16.5" customHeight="1" thickBot="1">
      <c r="A162" s="110">
        <v>1</v>
      </c>
      <c r="B162" s="590" t="s">
        <v>186</v>
      </c>
      <c r="C162" s="609"/>
      <c r="D162" s="490">
        <v>13</v>
      </c>
      <c r="E162" s="491"/>
      <c r="F162" s="615">
        <v>3</v>
      </c>
      <c r="G162" s="616">
        <f>F162*30</f>
        <v>90</v>
      </c>
      <c r="H162" s="638">
        <v>4</v>
      </c>
      <c r="I162" s="639">
        <v>4</v>
      </c>
      <c r="J162" s="640"/>
      <c r="K162" s="639">
        <v>0</v>
      </c>
      <c r="L162" s="811">
        <f>G162-H162</f>
        <v>86</v>
      </c>
      <c r="M162" s="201"/>
      <c r="N162" s="202"/>
      <c r="O162" s="201"/>
      <c r="P162" s="202"/>
      <c r="Q162" s="201"/>
      <c r="R162" s="202"/>
      <c r="S162" s="201"/>
      <c r="T162" s="202"/>
      <c r="U162" s="806">
        <v>4</v>
      </c>
      <c r="V162" s="807">
        <v>0</v>
      </c>
      <c r="W162" s="447"/>
      <c r="X162" s="448"/>
      <c r="Y162" s="447"/>
      <c r="Z162" s="169"/>
    </row>
    <row r="163" spans="1:26" s="32" customFormat="1" ht="15.75">
      <c r="A163" s="110">
        <v>2</v>
      </c>
      <c r="B163" s="591" t="s">
        <v>187</v>
      </c>
      <c r="C163" s="617" t="s">
        <v>113</v>
      </c>
      <c r="D163" s="247"/>
      <c r="E163" s="248"/>
      <c r="F163" s="221">
        <v>3</v>
      </c>
      <c r="G163" s="616">
        <f>F163*30</f>
        <v>90</v>
      </c>
      <c r="H163" s="618">
        <v>6</v>
      </c>
      <c r="I163" s="619">
        <v>4</v>
      </c>
      <c r="J163" s="620"/>
      <c r="K163" s="621">
        <v>2</v>
      </c>
      <c r="L163" s="622">
        <f>G163-H163</f>
        <v>84</v>
      </c>
      <c r="M163" s="227"/>
      <c r="N163" s="623"/>
      <c r="O163" s="227"/>
      <c r="P163" s="623"/>
      <c r="Q163" s="227"/>
      <c r="R163" s="623"/>
      <c r="S163" s="227"/>
      <c r="T163" s="623"/>
      <c r="U163" s="227"/>
      <c r="V163" s="623"/>
      <c r="W163" s="228">
        <v>4</v>
      </c>
      <c r="X163" s="229">
        <v>2</v>
      </c>
      <c r="Y163" s="194"/>
      <c r="Z163" s="195"/>
    </row>
    <row r="164" spans="1:26" s="32" customFormat="1" ht="16.5" thickBot="1">
      <c r="A164" s="183">
        <v>3</v>
      </c>
      <c r="B164" s="592" t="s">
        <v>132</v>
      </c>
      <c r="C164" s="219"/>
      <c r="D164" s="219">
        <v>13</v>
      </c>
      <c r="E164" s="219"/>
      <c r="F164" s="812">
        <v>3.5</v>
      </c>
      <c r="G164" s="219">
        <f>F164*30</f>
        <v>105</v>
      </c>
      <c r="H164" s="813">
        <v>4</v>
      </c>
      <c r="I164" s="813">
        <v>4</v>
      </c>
      <c r="J164" s="814"/>
      <c r="K164" s="813">
        <v>0</v>
      </c>
      <c r="L164" s="813">
        <f>G164-H164</f>
        <v>101</v>
      </c>
      <c r="M164" s="519"/>
      <c r="N164" s="519"/>
      <c r="O164" s="519"/>
      <c r="P164" s="519"/>
      <c r="Q164" s="519"/>
      <c r="R164" s="519"/>
      <c r="S164" s="519"/>
      <c r="T164" s="519"/>
      <c r="U164" s="222">
        <v>4</v>
      </c>
      <c r="V164" s="222">
        <v>0</v>
      </c>
      <c r="W164" s="519"/>
      <c r="X164" s="519"/>
      <c r="Y164" s="519"/>
      <c r="Z164" s="519"/>
    </row>
    <row r="165" spans="1:26" s="32" customFormat="1" ht="16.5" thickBot="1">
      <c r="A165" s="815"/>
      <c r="B165" s="816" t="s">
        <v>189</v>
      </c>
      <c r="C165" s="132"/>
      <c r="D165" s="132"/>
      <c r="E165" s="817"/>
      <c r="F165" s="818">
        <f>F162+F163+F164</f>
        <v>9.5</v>
      </c>
      <c r="G165" s="818">
        <f>G162+G163+G164</f>
        <v>285</v>
      </c>
      <c r="H165" s="818">
        <f>H162+H163+H164</f>
        <v>14</v>
      </c>
      <c r="I165" s="818">
        <f>I162+I163+I164</f>
        <v>12</v>
      </c>
      <c r="J165" s="818"/>
      <c r="K165" s="818">
        <f>K163+K164+K162</f>
        <v>2</v>
      </c>
      <c r="L165" s="818">
        <f>L162+L163+L164</f>
        <v>271</v>
      </c>
      <c r="M165" s="431"/>
      <c r="N165" s="431"/>
      <c r="O165" s="431"/>
      <c r="P165" s="431"/>
      <c r="Q165" s="431"/>
      <c r="R165" s="431"/>
      <c r="S165" s="431"/>
      <c r="T165" s="431"/>
      <c r="U165" s="819">
        <f>U162+U164</f>
        <v>8</v>
      </c>
      <c r="V165" s="819">
        <f>V162+V164</f>
        <v>0</v>
      </c>
      <c r="W165" s="431">
        <f>W163</f>
        <v>4</v>
      </c>
      <c r="X165" s="431">
        <f>X163</f>
        <v>2</v>
      </c>
      <c r="Y165" s="431"/>
      <c r="Z165" s="820"/>
    </row>
    <row r="166" spans="1:26" s="32" customFormat="1" ht="16.5" thickBot="1">
      <c r="A166" s="1069" t="s">
        <v>84</v>
      </c>
      <c r="B166" s="1070"/>
      <c r="C166" s="576"/>
      <c r="D166" s="577"/>
      <c r="E166" s="578"/>
      <c r="F166" s="549">
        <f>F142+F135+F131+F138+F145++F148</f>
        <v>5.5</v>
      </c>
      <c r="G166" s="428">
        <f t="shared" si="14"/>
        <v>165</v>
      </c>
      <c r="H166" s="576"/>
      <c r="I166" s="579"/>
      <c r="J166" s="577"/>
      <c r="K166" s="577"/>
      <c r="L166" s="580"/>
      <c r="M166" s="581"/>
      <c r="N166" s="582"/>
      <c r="O166" s="581"/>
      <c r="P166" s="582"/>
      <c r="Q166" s="581"/>
      <c r="R166" s="582"/>
      <c r="S166" s="581"/>
      <c r="T166" s="582"/>
      <c r="U166" s="581"/>
      <c r="V166" s="582"/>
      <c r="W166" s="581"/>
      <c r="X166" s="582"/>
      <c r="Y166" s="581"/>
      <c r="Z166" s="582"/>
    </row>
    <row r="167" spans="1:26" s="32" customFormat="1" ht="16.5" thickBot="1">
      <c r="A167" s="83" t="s">
        <v>85</v>
      </c>
      <c r="B167" s="84"/>
      <c r="C167" s="85"/>
      <c r="D167" s="86"/>
      <c r="E167" s="87"/>
      <c r="F167" s="237">
        <f>F132+F133+F136+F139+F140+F143+F146+F149+F150+F154+F155+F156</f>
        <v>30.5</v>
      </c>
      <c r="G167" s="634">
        <f>G151+G165</f>
        <v>1095</v>
      </c>
      <c r="H167" s="88"/>
      <c r="I167" s="89"/>
      <c r="J167" s="89"/>
      <c r="K167" s="89"/>
      <c r="L167" s="90"/>
      <c r="M167" s="81"/>
      <c r="N167" s="82"/>
      <c r="O167" s="81"/>
      <c r="P167" s="82"/>
      <c r="Q167" s="81"/>
      <c r="R167" s="82"/>
      <c r="S167" s="81"/>
      <c r="T167" s="82"/>
      <c r="U167" s="81"/>
      <c r="V167" s="82"/>
      <c r="W167" s="81"/>
      <c r="X167" s="82"/>
      <c r="Y167" s="81"/>
      <c r="Z167" s="82"/>
    </row>
    <row r="168" spans="1:26" s="32" customFormat="1" ht="16.5" customHeight="1">
      <c r="A168" s="1086" t="s">
        <v>229</v>
      </c>
      <c r="B168" s="1087"/>
      <c r="C168" s="1087"/>
      <c r="D168" s="1087"/>
      <c r="E168" s="1087"/>
      <c r="F168" s="1087"/>
      <c r="G168" s="1087"/>
      <c r="H168" s="1087"/>
      <c r="I168" s="1087"/>
      <c r="J168" s="1087"/>
      <c r="K168" s="1087"/>
      <c r="L168" s="1087"/>
      <c r="M168" s="1087"/>
      <c r="N168" s="1087"/>
      <c r="O168" s="1087"/>
      <c r="P168" s="1087"/>
      <c r="Q168" s="1087"/>
      <c r="R168" s="1087"/>
      <c r="S168" s="1087"/>
      <c r="T168" s="1087"/>
      <c r="U168" s="1087"/>
      <c r="V168" s="1087"/>
      <c r="W168" s="1087"/>
      <c r="X168" s="1087"/>
      <c r="Y168" s="1087"/>
      <c r="Z168" s="1087"/>
    </row>
    <row r="169" spans="1:26" s="583" customFormat="1" ht="16.5" customHeight="1">
      <c r="A169" s="215">
        <v>3.1</v>
      </c>
      <c r="B169" s="849" t="s">
        <v>22</v>
      </c>
      <c r="C169" s="106"/>
      <c r="D169" s="106">
        <v>15</v>
      </c>
      <c r="E169" s="106"/>
      <c r="F169" s="850">
        <v>12</v>
      </c>
      <c r="G169" s="851">
        <f aca="true" t="shared" si="16" ref="G169:G174">F169*30</f>
        <v>360</v>
      </c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3"/>
    </row>
    <row r="170" spans="1:26" s="32" customFormat="1" ht="15.75" customHeight="1" thickBot="1">
      <c r="A170" s="838">
        <v>3.2</v>
      </c>
      <c r="B170" s="839" t="s">
        <v>137</v>
      </c>
      <c r="C170" s="710"/>
      <c r="D170" s="710">
        <v>15</v>
      </c>
      <c r="E170" s="512"/>
      <c r="F170" s="840">
        <v>3</v>
      </c>
      <c r="G170" s="841">
        <f t="shared" si="16"/>
        <v>90</v>
      </c>
      <c r="H170" s="842"/>
      <c r="I170" s="843"/>
      <c r="J170" s="843"/>
      <c r="K170" s="843"/>
      <c r="L170" s="844"/>
      <c r="M170" s="845"/>
      <c r="N170" s="846"/>
      <c r="O170" s="847"/>
      <c r="P170" s="848"/>
      <c r="Q170" s="847"/>
      <c r="R170" s="848"/>
      <c r="S170" s="847"/>
      <c r="T170" s="848"/>
      <c r="U170" s="847"/>
      <c r="V170" s="848"/>
      <c r="W170" s="847"/>
      <c r="X170" s="848"/>
      <c r="Y170" s="847"/>
      <c r="Z170" s="848"/>
    </row>
    <row r="171" spans="1:26" s="32" customFormat="1" ht="16.5" thickBot="1">
      <c r="A171" s="99"/>
      <c r="B171" s="100" t="s">
        <v>83</v>
      </c>
      <c r="C171" s="95"/>
      <c r="D171" s="86"/>
      <c r="E171" s="96"/>
      <c r="F171" s="557">
        <f>SUM(F169:F170)</f>
        <v>15</v>
      </c>
      <c r="G171" s="558">
        <f t="shared" si="16"/>
        <v>450</v>
      </c>
      <c r="H171" s="265"/>
      <c r="I171" s="263"/>
      <c r="J171" s="263"/>
      <c r="K171" s="263"/>
      <c r="L171" s="264"/>
      <c r="M171" s="208">
        <f>M170</f>
        <v>0</v>
      </c>
      <c r="N171" s="208">
        <f aca="true" t="shared" si="17" ref="N171:Z171">N170</f>
        <v>0</v>
      </c>
      <c r="O171" s="208">
        <f t="shared" si="17"/>
        <v>0</v>
      </c>
      <c r="P171" s="208">
        <f t="shared" si="17"/>
        <v>0</v>
      </c>
      <c r="Q171" s="208">
        <f t="shared" si="17"/>
        <v>0</v>
      </c>
      <c r="R171" s="208">
        <f t="shared" si="17"/>
        <v>0</v>
      </c>
      <c r="S171" s="208">
        <f t="shared" si="17"/>
        <v>0</v>
      </c>
      <c r="T171" s="208">
        <f t="shared" si="17"/>
        <v>0</v>
      </c>
      <c r="U171" s="208">
        <f t="shared" si="17"/>
        <v>0</v>
      </c>
      <c r="V171" s="208">
        <f t="shared" si="17"/>
        <v>0</v>
      </c>
      <c r="W171" s="208">
        <f t="shared" si="17"/>
        <v>0</v>
      </c>
      <c r="X171" s="208">
        <f t="shared" si="17"/>
        <v>0</v>
      </c>
      <c r="Y171" s="208">
        <f t="shared" si="17"/>
        <v>0</v>
      </c>
      <c r="Z171" s="208">
        <f t="shared" si="17"/>
        <v>0</v>
      </c>
    </row>
    <row r="172" spans="1:26" s="32" customFormat="1" ht="16.5" thickBot="1">
      <c r="A172" s="78"/>
      <c r="B172" s="79" t="s">
        <v>83</v>
      </c>
      <c r="C172" s="95"/>
      <c r="D172" s="86"/>
      <c r="E172" s="96"/>
      <c r="F172" s="237">
        <f>F173+F174</f>
        <v>218.5</v>
      </c>
      <c r="G172" s="94">
        <f t="shared" si="16"/>
        <v>6555</v>
      </c>
      <c r="H172" s="265"/>
      <c r="I172" s="263"/>
      <c r="J172" s="263"/>
      <c r="K172" s="263"/>
      <c r="L172" s="264"/>
      <c r="M172" s="208">
        <f>M49+M26+M114+M151+M171+M165</f>
        <v>28</v>
      </c>
      <c r="N172" s="208">
        <f aca="true" t="shared" si="18" ref="N172:Y172">N49+N26+N114+N151+N171+N165</f>
        <v>10</v>
      </c>
      <c r="O172" s="208">
        <f t="shared" si="18"/>
        <v>40</v>
      </c>
      <c r="P172" s="208">
        <f t="shared" si="18"/>
        <v>14</v>
      </c>
      <c r="Q172" s="208">
        <f t="shared" si="18"/>
        <v>36</v>
      </c>
      <c r="R172" s="208">
        <f t="shared" si="18"/>
        <v>12</v>
      </c>
      <c r="S172" s="208">
        <f t="shared" si="18"/>
        <v>40</v>
      </c>
      <c r="T172" s="208">
        <f t="shared" si="18"/>
        <v>4</v>
      </c>
      <c r="U172" s="208">
        <f t="shared" si="18"/>
        <v>36</v>
      </c>
      <c r="V172" s="208">
        <f t="shared" si="18"/>
        <v>6</v>
      </c>
      <c r="W172" s="208">
        <f t="shared" si="18"/>
        <v>36</v>
      </c>
      <c r="X172" s="208">
        <f t="shared" si="18"/>
        <v>2</v>
      </c>
      <c r="Y172" s="208">
        <f t="shared" si="18"/>
        <v>0</v>
      </c>
      <c r="Z172" s="208">
        <f>Z49+Z26+Z114+Z151+Z171+Z165</f>
        <v>0</v>
      </c>
    </row>
    <row r="173" spans="1:26" s="32" customFormat="1" ht="16.5" thickBot="1">
      <c r="A173" s="1045" t="s">
        <v>84</v>
      </c>
      <c r="B173" s="1046"/>
      <c r="C173" s="95"/>
      <c r="D173" s="86"/>
      <c r="E173" s="96"/>
      <c r="F173" s="237">
        <f>F25+F48+F115+F127+F166</f>
        <v>85</v>
      </c>
      <c r="G173" s="94">
        <f t="shared" si="16"/>
        <v>2550</v>
      </c>
      <c r="H173" s="265"/>
      <c r="I173" s="263"/>
      <c r="J173" s="263"/>
      <c r="K173" s="263"/>
      <c r="L173" s="264"/>
      <c r="M173" s="208"/>
      <c r="N173" s="266"/>
      <c r="O173" s="200"/>
      <c r="P173" s="205"/>
      <c r="Q173" s="200"/>
      <c r="R173" s="205"/>
      <c r="S173" s="200"/>
      <c r="T173" s="205"/>
      <c r="U173" s="200"/>
      <c r="V173" s="205"/>
      <c r="W173" s="200"/>
      <c r="X173" s="205"/>
      <c r="Y173" s="200"/>
      <c r="Z173" s="205"/>
    </row>
    <row r="174" spans="1:26" s="32" customFormat="1" ht="16.5" thickBot="1">
      <c r="A174" s="101" t="s">
        <v>85</v>
      </c>
      <c r="B174" s="102"/>
      <c r="C174" s="100"/>
      <c r="D174" s="86"/>
      <c r="E174" s="96"/>
      <c r="F174" s="237">
        <f>F26+F49+F116+F128+F167+F171</f>
        <v>133.5</v>
      </c>
      <c r="G174" s="94">
        <f t="shared" si="16"/>
        <v>4005</v>
      </c>
      <c r="H174" s="238"/>
      <c r="I174" s="238"/>
      <c r="J174" s="238"/>
      <c r="K174" s="238"/>
      <c r="L174" s="238"/>
      <c r="M174" s="103"/>
      <c r="N174" s="266"/>
      <c r="O174" s="104"/>
      <c r="P174" s="205"/>
      <c r="Q174" s="104"/>
      <c r="R174" s="205"/>
      <c r="S174" s="104"/>
      <c r="T174" s="205"/>
      <c r="U174" s="104"/>
      <c r="V174" s="205"/>
      <c r="W174" s="104"/>
      <c r="X174" s="205"/>
      <c r="Y174" s="104"/>
      <c r="Z174" s="205"/>
    </row>
    <row r="175" spans="1:26" s="32" customFormat="1" ht="16.5" thickBot="1">
      <c r="A175" s="1102" t="s">
        <v>138</v>
      </c>
      <c r="B175" s="1103"/>
      <c r="C175" s="1103"/>
      <c r="D175" s="1103"/>
      <c r="E175" s="1103"/>
      <c r="F175" s="1103"/>
      <c r="G175" s="1103"/>
      <c r="H175" s="1103"/>
      <c r="I175" s="1103"/>
      <c r="J175" s="1103"/>
      <c r="K175" s="1103"/>
      <c r="L175" s="1104"/>
      <c r="M175" s="208">
        <f aca="true" t="shared" si="19" ref="M175:Y175">M172</f>
        <v>28</v>
      </c>
      <c r="N175" s="208">
        <f t="shared" si="19"/>
        <v>10</v>
      </c>
      <c r="O175" s="208">
        <f t="shared" si="19"/>
        <v>40</v>
      </c>
      <c r="P175" s="208">
        <f t="shared" si="19"/>
        <v>14</v>
      </c>
      <c r="Q175" s="208">
        <f t="shared" si="19"/>
        <v>36</v>
      </c>
      <c r="R175" s="208">
        <f t="shared" si="19"/>
        <v>12</v>
      </c>
      <c r="S175" s="208">
        <f t="shared" si="19"/>
        <v>40</v>
      </c>
      <c r="T175" s="208">
        <f t="shared" si="19"/>
        <v>4</v>
      </c>
      <c r="U175" s="208">
        <f t="shared" si="19"/>
        <v>36</v>
      </c>
      <c r="V175" s="208">
        <f t="shared" si="19"/>
        <v>6</v>
      </c>
      <c r="W175" s="208">
        <f t="shared" si="19"/>
        <v>36</v>
      </c>
      <c r="X175" s="208">
        <f t="shared" si="19"/>
        <v>2</v>
      </c>
      <c r="Y175" s="208">
        <f t="shared" si="19"/>
        <v>0</v>
      </c>
      <c r="Z175" s="208">
        <v>0</v>
      </c>
    </row>
    <row r="176" spans="1:26" s="32" customFormat="1" ht="16.5" customHeight="1" thickBot="1">
      <c r="A176" s="1093" t="s">
        <v>139</v>
      </c>
      <c r="B176" s="1094"/>
      <c r="C176" s="1094"/>
      <c r="D176" s="1094"/>
      <c r="E176" s="1094"/>
      <c r="F176" s="1094"/>
      <c r="G176" s="1094"/>
      <c r="H176" s="1094"/>
      <c r="I176" s="1094"/>
      <c r="J176" s="1094"/>
      <c r="K176" s="1094"/>
      <c r="L176" s="1095"/>
      <c r="M176" s="1078">
        <v>2</v>
      </c>
      <c r="N176" s="1079"/>
      <c r="O176" s="1078">
        <v>5</v>
      </c>
      <c r="P176" s="1079"/>
      <c r="Q176" s="1078">
        <v>5</v>
      </c>
      <c r="R176" s="1079"/>
      <c r="S176" s="1078">
        <v>3</v>
      </c>
      <c r="T176" s="1079"/>
      <c r="U176" s="1078">
        <v>5</v>
      </c>
      <c r="V176" s="1079"/>
      <c r="W176" s="1078">
        <v>1</v>
      </c>
      <c r="X176" s="1079"/>
      <c r="Y176" s="198"/>
      <c r="Z176" s="267"/>
    </row>
    <row r="177" spans="1:30" ht="21.75" customHeight="1" thickBot="1">
      <c r="A177" s="1093" t="s">
        <v>140</v>
      </c>
      <c r="B177" s="1094"/>
      <c r="C177" s="1094"/>
      <c r="D177" s="1094"/>
      <c r="E177" s="1094"/>
      <c r="F177" s="1094"/>
      <c r="G177" s="1094"/>
      <c r="H177" s="1094"/>
      <c r="I177" s="1094"/>
      <c r="J177" s="1094"/>
      <c r="K177" s="1094"/>
      <c r="L177" s="1095"/>
      <c r="M177" s="1078">
        <v>3</v>
      </c>
      <c r="N177" s="1079"/>
      <c r="O177" s="1078">
        <v>4</v>
      </c>
      <c r="P177" s="1079"/>
      <c r="Q177" s="1078">
        <v>3</v>
      </c>
      <c r="R177" s="1079"/>
      <c r="S177" s="1078">
        <v>4</v>
      </c>
      <c r="T177" s="1079"/>
      <c r="U177" s="1078">
        <v>3</v>
      </c>
      <c r="V177" s="1079"/>
      <c r="W177" s="1078">
        <v>6</v>
      </c>
      <c r="X177" s="1079"/>
      <c r="Y177" s="198"/>
      <c r="Z177" s="267"/>
      <c r="AA177" s="50"/>
      <c r="AB177" s="50"/>
      <c r="AC177" s="50"/>
      <c r="AD177" s="50"/>
    </row>
    <row r="178" spans="1:30" ht="21" customHeight="1" thickBot="1">
      <c r="A178" s="1093" t="s">
        <v>141</v>
      </c>
      <c r="B178" s="1094"/>
      <c r="C178" s="1094"/>
      <c r="D178" s="1094"/>
      <c r="E178" s="1094"/>
      <c r="F178" s="1094"/>
      <c r="G178" s="1094"/>
      <c r="H178" s="1094"/>
      <c r="I178" s="1094"/>
      <c r="J178" s="1094"/>
      <c r="K178" s="1094"/>
      <c r="L178" s="1095"/>
      <c r="M178" s="198"/>
      <c r="N178" s="267"/>
      <c r="O178" s="198"/>
      <c r="P178" s="267"/>
      <c r="Q178" s="1078">
        <v>1</v>
      </c>
      <c r="R178" s="1079"/>
      <c r="S178" s="1078">
        <v>2</v>
      </c>
      <c r="T178" s="1079"/>
      <c r="U178" s="1078">
        <v>1</v>
      </c>
      <c r="V178" s="1079"/>
      <c r="W178" s="1078">
        <v>2</v>
      </c>
      <c r="X178" s="1079"/>
      <c r="Y178" s="198"/>
      <c r="Z178" s="267"/>
      <c r="AA178" s="50"/>
      <c r="AB178" s="50"/>
      <c r="AC178" s="50"/>
      <c r="AD178" s="50"/>
    </row>
    <row r="179" spans="1:26" ht="16.5" thickBot="1">
      <c r="A179" s="1096" t="s">
        <v>142</v>
      </c>
      <c r="B179" s="1097"/>
      <c r="C179" s="1097"/>
      <c r="D179" s="1097"/>
      <c r="E179" s="1097"/>
      <c r="F179" s="1097"/>
      <c r="G179" s="1097"/>
      <c r="H179" s="1097"/>
      <c r="I179" s="1097"/>
      <c r="J179" s="1097"/>
      <c r="K179" s="1097"/>
      <c r="L179" s="1098"/>
      <c r="M179" s="198"/>
      <c r="N179" s="267"/>
      <c r="O179" s="198"/>
      <c r="P179" s="267"/>
      <c r="Q179" s="198"/>
      <c r="R179" s="267"/>
      <c r="S179" s="198"/>
      <c r="T179" s="267"/>
      <c r="U179" s="198"/>
      <c r="V179" s="267"/>
      <c r="W179" s="198"/>
      <c r="X179" s="267"/>
      <c r="Y179" s="198"/>
      <c r="Z179" s="267"/>
    </row>
    <row r="180" spans="1:27" ht="16.5" thickBot="1">
      <c r="A180" s="1099" t="s">
        <v>143</v>
      </c>
      <c r="B180" s="1100"/>
      <c r="C180" s="1100"/>
      <c r="D180" s="1100"/>
      <c r="E180" s="1100"/>
      <c r="F180" s="1100"/>
      <c r="G180" s="1100"/>
      <c r="H180" s="1100"/>
      <c r="I180" s="1100"/>
      <c r="J180" s="1100"/>
      <c r="K180" s="1100"/>
      <c r="L180" s="1101"/>
      <c r="M180" s="1083" t="s">
        <v>144</v>
      </c>
      <c r="N180" s="1084"/>
      <c r="O180" s="1084"/>
      <c r="P180" s="1085"/>
      <c r="Q180" s="1083" t="s">
        <v>144</v>
      </c>
      <c r="R180" s="1084"/>
      <c r="S180" s="1084"/>
      <c r="T180" s="1085"/>
      <c r="U180" s="110"/>
      <c r="V180" s="1083" t="s">
        <v>144</v>
      </c>
      <c r="W180" s="1084"/>
      <c r="X180" s="1085"/>
      <c r="Y180" s="268"/>
      <c r="Z180" s="269"/>
      <c r="AA180" s="50"/>
    </row>
    <row r="181" spans="1:26" ht="16.5" thickBot="1">
      <c r="A181" s="1080" t="s">
        <v>145</v>
      </c>
      <c r="B181" s="1081"/>
      <c r="C181" s="1081"/>
      <c r="D181" s="1081"/>
      <c r="E181" s="1081"/>
      <c r="F181" s="1081"/>
      <c r="G181" s="1081"/>
      <c r="H181" s="1081"/>
      <c r="I181" s="1081"/>
      <c r="J181" s="1081"/>
      <c r="K181" s="1081"/>
      <c r="L181" s="1082"/>
      <c r="M181" s="208">
        <f aca="true" t="shared" si="20" ref="M181:Z181">M175</f>
        <v>28</v>
      </c>
      <c r="N181" s="208">
        <f t="shared" si="20"/>
        <v>10</v>
      </c>
      <c r="O181" s="200">
        <f t="shared" si="20"/>
        <v>40</v>
      </c>
      <c r="P181" s="205">
        <f t="shared" si="20"/>
        <v>14</v>
      </c>
      <c r="Q181" s="205">
        <f t="shared" si="20"/>
        <v>36</v>
      </c>
      <c r="R181" s="205">
        <f t="shared" si="20"/>
        <v>12</v>
      </c>
      <c r="S181" s="205">
        <f t="shared" si="20"/>
        <v>40</v>
      </c>
      <c r="T181" s="205">
        <f t="shared" si="20"/>
        <v>4</v>
      </c>
      <c r="U181" s="205">
        <f t="shared" si="20"/>
        <v>36</v>
      </c>
      <c r="V181" s="205">
        <f t="shared" si="20"/>
        <v>6</v>
      </c>
      <c r="W181" s="205">
        <f t="shared" si="20"/>
        <v>36</v>
      </c>
      <c r="X181" s="205">
        <f t="shared" si="20"/>
        <v>2</v>
      </c>
      <c r="Y181" s="205">
        <f t="shared" si="20"/>
        <v>0</v>
      </c>
      <c r="Z181" s="205">
        <f t="shared" si="20"/>
        <v>0</v>
      </c>
    </row>
    <row r="182" spans="1:26" ht="16.5" customHeight="1" thickBot="1">
      <c r="A182" s="1093" t="s">
        <v>139</v>
      </c>
      <c r="B182" s="1094"/>
      <c r="C182" s="1094"/>
      <c r="D182" s="1094"/>
      <c r="E182" s="1094"/>
      <c r="F182" s="1094"/>
      <c r="G182" s="1094"/>
      <c r="H182" s="1094"/>
      <c r="I182" s="1094"/>
      <c r="J182" s="1094"/>
      <c r="K182" s="1094"/>
      <c r="L182" s="1095"/>
      <c r="M182" s="1091">
        <v>3</v>
      </c>
      <c r="N182" s="1092"/>
      <c r="O182" s="1091">
        <v>4</v>
      </c>
      <c r="P182" s="1092"/>
      <c r="Q182" s="1091">
        <v>5</v>
      </c>
      <c r="R182" s="1092"/>
      <c r="S182" s="1091">
        <v>3</v>
      </c>
      <c r="T182" s="1092"/>
      <c r="U182" s="1091">
        <v>4</v>
      </c>
      <c r="V182" s="1092"/>
      <c r="W182" s="1091">
        <v>1</v>
      </c>
      <c r="X182" s="1092"/>
      <c r="Y182" s="200"/>
      <c r="Z182" s="205"/>
    </row>
    <row r="183" spans="1:26" ht="16.5" thickBot="1">
      <c r="A183" s="1093" t="s">
        <v>140</v>
      </c>
      <c r="B183" s="1094"/>
      <c r="C183" s="1094"/>
      <c r="D183" s="1094"/>
      <c r="E183" s="1094"/>
      <c r="F183" s="1094"/>
      <c r="G183" s="1094"/>
      <c r="H183" s="1094"/>
      <c r="I183" s="1094"/>
      <c r="J183" s="1094"/>
      <c r="K183" s="1094"/>
      <c r="L183" s="1095"/>
      <c r="M183" s="1105">
        <v>1</v>
      </c>
      <c r="N183" s="1106"/>
      <c r="O183" s="1091">
        <v>4</v>
      </c>
      <c r="P183" s="1092"/>
      <c r="Q183" s="1091">
        <v>2</v>
      </c>
      <c r="R183" s="1092"/>
      <c r="S183" s="1105">
        <v>5</v>
      </c>
      <c r="T183" s="1106"/>
      <c r="U183" s="1091">
        <v>4</v>
      </c>
      <c r="V183" s="1092"/>
      <c r="W183" s="1091">
        <v>6</v>
      </c>
      <c r="X183" s="1092"/>
      <c r="Y183" s="200"/>
      <c r="Z183" s="205"/>
    </row>
    <row r="184" spans="1:26" ht="16.5" thickBot="1">
      <c r="A184" s="1093" t="s">
        <v>141</v>
      </c>
      <c r="B184" s="1094"/>
      <c r="C184" s="1094"/>
      <c r="D184" s="1094"/>
      <c r="E184" s="1094"/>
      <c r="F184" s="1094"/>
      <c r="G184" s="1094"/>
      <c r="H184" s="1094"/>
      <c r="I184" s="1094"/>
      <c r="J184" s="1094"/>
      <c r="K184" s="1094"/>
      <c r="L184" s="1095"/>
      <c r="M184" s="200"/>
      <c r="N184" s="205"/>
      <c r="O184" s="200"/>
      <c r="P184" s="205"/>
      <c r="Q184" s="1105">
        <v>1</v>
      </c>
      <c r="R184" s="1122"/>
      <c r="S184" s="1091">
        <v>2</v>
      </c>
      <c r="T184" s="1092"/>
      <c r="U184" s="1091">
        <v>1</v>
      </c>
      <c r="V184" s="1092"/>
      <c r="W184" s="1091">
        <v>2</v>
      </c>
      <c r="X184" s="1092"/>
      <c r="Y184" s="200"/>
      <c r="Z184" s="205"/>
    </row>
    <row r="185" spans="1:26" ht="16.5" thickBot="1">
      <c r="A185" s="1096" t="s">
        <v>142</v>
      </c>
      <c r="B185" s="1097"/>
      <c r="C185" s="1097"/>
      <c r="D185" s="1097"/>
      <c r="E185" s="1097"/>
      <c r="F185" s="1097"/>
      <c r="G185" s="1097"/>
      <c r="H185" s="1097"/>
      <c r="I185" s="1097"/>
      <c r="J185" s="1097"/>
      <c r="K185" s="1097"/>
      <c r="L185" s="1098"/>
      <c r="M185" s="88"/>
      <c r="N185" s="90"/>
      <c r="O185" s="88"/>
      <c r="P185" s="90"/>
      <c r="Q185" s="88"/>
      <c r="R185" s="90"/>
      <c r="S185" s="88"/>
      <c r="T185" s="90"/>
      <c r="U185" s="88"/>
      <c r="V185" s="90"/>
      <c r="W185" s="88"/>
      <c r="X185" s="90"/>
      <c r="Y185" s="88"/>
      <c r="Z185" s="90"/>
    </row>
    <row r="186" spans="1:26" ht="16.5" thickBot="1">
      <c r="A186" s="1119" t="s">
        <v>143</v>
      </c>
      <c r="B186" s="1120"/>
      <c r="C186" s="1120"/>
      <c r="D186" s="1120"/>
      <c r="E186" s="1120"/>
      <c r="F186" s="1120"/>
      <c r="G186" s="1120"/>
      <c r="H186" s="1120"/>
      <c r="I186" s="1120"/>
      <c r="J186" s="1120"/>
      <c r="K186" s="1120"/>
      <c r="L186" s="1121"/>
      <c r="M186" s="1107" t="s">
        <v>151</v>
      </c>
      <c r="N186" s="1108"/>
      <c r="O186" s="1108"/>
      <c r="P186" s="1109"/>
      <c r="Q186" s="1107" t="s">
        <v>151</v>
      </c>
      <c r="R186" s="1108"/>
      <c r="S186" s="1108"/>
      <c r="T186" s="1109"/>
      <c r="U186" s="92"/>
      <c r="V186" s="1107" t="s">
        <v>151</v>
      </c>
      <c r="W186" s="1108"/>
      <c r="X186" s="1109"/>
      <c r="Y186" s="105"/>
      <c r="Z186" s="107"/>
    </row>
    <row r="187" spans="1:26" ht="18.75">
      <c r="A187" s="508"/>
      <c r="B187" s="508"/>
      <c r="C187" s="508"/>
      <c r="D187" s="508"/>
      <c r="E187" s="508"/>
      <c r="F187" s="508"/>
      <c r="G187" s="508"/>
      <c r="H187" s="508"/>
      <c r="I187" s="508"/>
      <c r="J187" s="508"/>
      <c r="K187" s="508"/>
      <c r="L187" s="508"/>
      <c r="M187" s="998">
        <f>F33+F20+F30+F36+F39+F42+F43+F46+F60+F66+F74+F93</f>
        <v>31.5</v>
      </c>
      <c r="N187" s="999"/>
      <c r="O187" s="999"/>
      <c r="P187" s="1000"/>
      <c r="Q187" s="998">
        <f>F23+F54+F57+F67+F70+F79+F86+F89+F92+F94+F97+F100+F101+F113+F136+F139+F140+F146</f>
        <v>47</v>
      </c>
      <c r="R187" s="999"/>
      <c r="S187" s="999"/>
      <c r="T187" s="1000"/>
      <c r="U187" s="998">
        <f>F14+F63+F71+F77+F78+F82+F83+F102+F105+F110+F132+F133+F143+F149+F150+F154+F155+F156+F171</f>
        <v>55</v>
      </c>
      <c r="V187" s="999"/>
      <c r="W187" s="999"/>
      <c r="X187" s="1000"/>
      <c r="Y187" s="509"/>
      <c r="Z187" s="509"/>
    </row>
    <row r="188" spans="1:26" ht="15.75">
      <c r="A188" s="509"/>
      <c r="B188" s="509"/>
      <c r="C188" s="509"/>
      <c r="D188" s="509"/>
      <c r="E188" s="509"/>
      <c r="F188" s="509"/>
      <c r="G188" s="509"/>
      <c r="H188" s="509"/>
      <c r="I188" s="509"/>
      <c r="J188" s="509"/>
      <c r="K188" s="509"/>
      <c r="L188" s="509"/>
      <c r="M188" s="1001">
        <f>M187+Q187+U187</f>
        <v>133.5</v>
      </c>
      <c r="N188" s="1002"/>
      <c r="O188" s="1002"/>
      <c r="P188" s="1002"/>
      <c r="Q188" s="1002"/>
      <c r="R188" s="1002"/>
      <c r="S188" s="1002"/>
      <c r="T188" s="1002"/>
      <c r="U188" s="1002"/>
      <c r="V188" s="1002"/>
      <c r="W188" s="1002"/>
      <c r="X188" s="1003"/>
      <c r="Y188" s="509"/>
      <c r="Z188" s="509"/>
    </row>
    <row r="189" spans="1:26" ht="15">
      <c r="A189" s="509"/>
      <c r="B189" s="509"/>
      <c r="C189" s="509"/>
      <c r="D189" s="509"/>
      <c r="E189" s="509"/>
      <c r="F189" s="509"/>
      <c r="G189" s="509"/>
      <c r="H189" s="509"/>
      <c r="I189" s="509"/>
      <c r="J189" s="509"/>
      <c r="K189" s="509"/>
      <c r="L189" s="509"/>
      <c r="M189" s="509"/>
      <c r="N189" s="509"/>
      <c r="O189" s="509"/>
      <c r="P189" s="509"/>
      <c r="Q189" s="509"/>
      <c r="R189" s="509"/>
      <c r="S189" s="509"/>
      <c r="T189" s="509"/>
      <c r="U189" s="509"/>
      <c r="V189" s="509"/>
      <c r="W189" s="509"/>
      <c r="X189" s="509"/>
      <c r="Y189" s="509"/>
      <c r="Z189" s="509"/>
    </row>
    <row r="190" spans="1:26" ht="15.75">
      <c r="A190" s="51"/>
      <c r="B190" s="46"/>
      <c r="C190" s="47"/>
      <c r="D190" s="48"/>
      <c r="E190" s="48"/>
      <c r="F190" s="49"/>
      <c r="G190" s="49"/>
      <c r="H190" s="49"/>
      <c r="I190" s="423"/>
      <c r="J190" s="48"/>
      <c r="K190" s="48"/>
      <c r="L190" s="48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2:26" ht="15.75">
      <c r="B191" s="47"/>
      <c r="C191" s="48"/>
      <c r="D191" s="48"/>
      <c r="E191" s="49"/>
      <c r="F191" s="49"/>
      <c r="G191" s="49"/>
      <c r="H191" s="49"/>
      <c r="I191" s="48"/>
      <c r="J191" s="48"/>
      <c r="K191" s="48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2:26" ht="15.75">
      <c r="B192" s="47"/>
      <c r="C192" s="48"/>
      <c r="D192" s="48"/>
      <c r="E192" s="49"/>
      <c r="F192" s="49"/>
      <c r="G192" s="49"/>
      <c r="H192" s="49"/>
      <c r="I192" s="48"/>
      <c r="J192" s="48"/>
      <c r="K192" s="48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2:26" ht="15.75">
      <c r="B193" s="47"/>
      <c r="C193" s="48"/>
      <c r="D193" s="48"/>
      <c r="E193" s="49"/>
      <c r="F193" s="49"/>
      <c r="G193" s="49"/>
      <c r="H193" s="49"/>
      <c r="I193" s="423"/>
      <c r="J193" s="48"/>
      <c r="K193" s="48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  <row r="223" ht="15.75">
      <c r="B223" s="52"/>
    </row>
    <row r="224" ht="15.75">
      <c r="B224" s="52"/>
    </row>
    <row r="225" ht="15.75">
      <c r="B225" s="52"/>
    </row>
    <row r="226" ht="15.75">
      <c r="B226" s="52"/>
    </row>
    <row r="227" ht="15.75">
      <c r="B227" s="52"/>
    </row>
    <row r="228" ht="15.75">
      <c r="B228" s="52"/>
    </row>
    <row r="229" ht="15.75">
      <c r="B229" s="52"/>
    </row>
    <row r="230" ht="15.75">
      <c r="B230" s="52"/>
    </row>
    <row r="231" ht="15.75">
      <c r="B231" s="52"/>
    </row>
    <row r="232" ht="15.75">
      <c r="B232" s="52"/>
    </row>
    <row r="233" ht="15.75">
      <c r="B233" s="52"/>
    </row>
    <row r="234" ht="15.75">
      <c r="B234" s="52"/>
    </row>
    <row r="235" ht="15.75">
      <c r="B235" s="52"/>
    </row>
    <row r="236" ht="15.75">
      <c r="B236" s="52"/>
    </row>
    <row r="237" ht="15.75">
      <c r="B237" s="52"/>
    </row>
    <row r="238" ht="15.75">
      <c r="B238" s="52"/>
    </row>
    <row r="239" ht="15.75">
      <c r="B239" s="52"/>
    </row>
    <row r="240" ht="15.75">
      <c r="B240" s="52"/>
    </row>
    <row r="241" ht="15.75">
      <c r="B241" s="52"/>
    </row>
    <row r="242" ht="15.75">
      <c r="B242" s="52"/>
    </row>
    <row r="243" ht="15.75">
      <c r="B243" s="52"/>
    </row>
    <row r="244" ht="15.75">
      <c r="B244" s="52"/>
    </row>
    <row r="245" ht="15.75">
      <c r="B245" s="52"/>
    </row>
    <row r="246" ht="15.75">
      <c r="B246" s="52"/>
    </row>
    <row r="247" ht="15.75">
      <c r="B247" s="52"/>
    </row>
    <row r="248" ht="15.75">
      <c r="B248" s="52"/>
    </row>
    <row r="249" ht="15.75">
      <c r="B249" s="52"/>
    </row>
    <row r="250" ht="15.75">
      <c r="B250" s="52"/>
    </row>
    <row r="251" ht="15.75">
      <c r="B251" s="52"/>
    </row>
    <row r="252" ht="15.75">
      <c r="B252" s="52"/>
    </row>
    <row r="253" ht="15.75">
      <c r="B253" s="52"/>
    </row>
    <row r="254" ht="15.75">
      <c r="B254" s="52"/>
    </row>
    <row r="255" ht="15.75">
      <c r="B255" s="52"/>
    </row>
    <row r="256" ht="15.75">
      <c r="B256" s="52"/>
    </row>
    <row r="257" ht="15.75">
      <c r="B257" s="52"/>
    </row>
    <row r="258" ht="15.75">
      <c r="B258" s="52"/>
    </row>
    <row r="259" ht="15.75">
      <c r="B259" s="52"/>
    </row>
    <row r="260" ht="15.75">
      <c r="B260" s="52"/>
    </row>
    <row r="261" ht="15.75">
      <c r="B261" s="52"/>
    </row>
    <row r="262" ht="15.75">
      <c r="B262" s="52"/>
    </row>
    <row r="263" ht="15.75">
      <c r="B263" s="52"/>
    </row>
    <row r="264" ht="15.75">
      <c r="B264" s="52"/>
    </row>
    <row r="265" ht="15.75">
      <c r="B265" s="52"/>
    </row>
    <row r="266" ht="15.75">
      <c r="B266" s="52"/>
    </row>
    <row r="267" ht="15.75">
      <c r="B267" s="52"/>
    </row>
    <row r="268" ht="15.75">
      <c r="B268" s="52"/>
    </row>
    <row r="269" ht="15.75">
      <c r="B269" s="52"/>
    </row>
    <row r="270" ht="15.75">
      <c r="B270" s="52"/>
    </row>
    <row r="271" ht="15.75">
      <c r="B271" s="52"/>
    </row>
    <row r="272" ht="15.75">
      <c r="B272" s="52"/>
    </row>
    <row r="273" ht="15.75">
      <c r="B273" s="52"/>
    </row>
    <row r="274" ht="15.75">
      <c r="B274" s="52"/>
    </row>
    <row r="275" ht="15.75">
      <c r="B275" s="52"/>
    </row>
    <row r="276" ht="15.75">
      <c r="B276" s="52"/>
    </row>
    <row r="277" ht="15.75">
      <c r="B277" s="52"/>
    </row>
    <row r="278" ht="15.75">
      <c r="B278" s="52"/>
    </row>
    <row r="279" ht="15.75">
      <c r="B279" s="52"/>
    </row>
    <row r="280" ht="15.75">
      <c r="B280" s="52"/>
    </row>
    <row r="281" ht="15.75">
      <c r="B281" s="52"/>
    </row>
    <row r="282" ht="15.75">
      <c r="B282" s="52"/>
    </row>
    <row r="283" ht="15.75">
      <c r="B283" s="52"/>
    </row>
    <row r="284" ht="15.75">
      <c r="B284" s="52"/>
    </row>
    <row r="285" ht="15.75">
      <c r="B285" s="52"/>
    </row>
    <row r="286" ht="15.75">
      <c r="B286" s="52"/>
    </row>
    <row r="287" ht="15.75">
      <c r="B287" s="52"/>
    </row>
    <row r="288" ht="15.75">
      <c r="B288" s="52"/>
    </row>
    <row r="289" ht="15.75">
      <c r="B289" s="52"/>
    </row>
    <row r="290" ht="15.75">
      <c r="B290" s="52"/>
    </row>
    <row r="291" ht="15.75">
      <c r="B291" s="52"/>
    </row>
    <row r="292" ht="15.75">
      <c r="B292" s="52"/>
    </row>
    <row r="293" ht="15.75">
      <c r="B293" s="52"/>
    </row>
    <row r="294" ht="15.75">
      <c r="B294" s="52"/>
    </row>
    <row r="295" ht="15.75">
      <c r="B295" s="52"/>
    </row>
    <row r="296" ht="15.75">
      <c r="B296" s="52"/>
    </row>
    <row r="297" ht="15.75">
      <c r="B297" s="52"/>
    </row>
    <row r="298" ht="15.75">
      <c r="B298" s="52"/>
    </row>
    <row r="299" ht="15.75">
      <c r="B299" s="52"/>
    </row>
    <row r="300" ht="15.75">
      <c r="B300" s="52"/>
    </row>
    <row r="301" ht="15.75">
      <c r="B301" s="52"/>
    </row>
    <row r="302" ht="15.75">
      <c r="B302" s="52"/>
    </row>
    <row r="303" ht="15.75">
      <c r="B303" s="52"/>
    </row>
    <row r="304" ht="15.75">
      <c r="B304" s="52"/>
    </row>
    <row r="305" ht="15.75">
      <c r="B305" s="52"/>
    </row>
    <row r="306" ht="15.75">
      <c r="B306" s="52"/>
    </row>
    <row r="307" ht="15.75">
      <c r="B307" s="52"/>
    </row>
    <row r="308" ht="15.75">
      <c r="B308" s="52"/>
    </row>
    <row r="309" ht="15.75">
      <c r="B309" s="52"/>
    </row>
    <row r="310" ht="15.75">
      <c r="B310" s="52"/>
    </row>
    <row r="311" ht="15.75">
      <c r="B311" s="52"/>
    </row>
    <row r="312" ht="15.75">
      <c r="B312" s="52"/>
    </row>
    <row r="313" ht="15.75">
      <c r="B313" s="52"/>
    </row>
    <row r="314" ht="15.75">
      <c r="B314" s="52"/>
    </row>
    <row r="315" ht="15.75">
      <c r="B315" s="52"/>
    </row>
    <row r="316" ht="15.75">
      <c r="B316" s="52"/>
    </row>
    <row r="317" ht="15.75">
      <c r="B317" s="52"/>
    </row>
    <row r="318" ht="15.75">
      <c r="B318" s="52"/>
    </row>
    <row r="319" ht="15.75">
      <c r="B319" s="52"/>
    </row>
    <row r="320" ht="15.75">
      <c r="B320" s="52"/>
    </row>
    <row r="321" ht="15.75">
      <c r="B321" s="52"/>
    </row>
    <row r="322" ht="15.75">
      <c r="B322" s="52"/>
    </row>
    <row r="323" ht="15.75">
      <c r="B323" s="52"/>
    </row>
    <row r="324" ht="15.75">
      <c r="B324" s="52"/>
    </row>
    <row r="325" ht="15.75">
      <c r="B325" s="52"/>
    </row>
    <row r="326" ht="15.75">
      <c r="B326" s="52"/>
    </row>
    <row r="327" ht="15.75">
      <c r="B327" s="52"/>
    </row>
    <row r="328" ht="15.75">
      <c r="B328" s="52"/>
    </row>
    <row r="329" ht="15.75">
      <c r="B329" s="52"/>
    </row>
    <row r="330" ht="15.75">
      <c r="B330" s="52"/>
    </row>
    <row r="331" ht="15.75">
      <c r="B331" s="52"/>
    </row>
    <row r="332" ht="15.75">
      <c r="B332" s="52"/>
    </row>
    <row r="333" ht="15.75">
      <c r="B333" s="52"/>
    </row>
    <row r="334" ht="15.75">
      <c r="B334" s="52"/>
    </row>
    <row r="335" ht="15.75">
      <c r="B335" s="52"/>
    </row>
    <row r="336" ht="15.75">
      <c r="B336" s="52"/>
    </row>
    <row r="337" ht="15.75">
      <c r="B337" s="52"/>
    </row>
    <row r="338" ht="15.75">
      <c r="B338" s="52"/>
    </row>
    <row r="339" ht="15.75">
      <c r="B339" s="52"/>
    </row>
    <row r="340" ht="15.75">
      <c r="B340" s="52"/>
    </row>
    <row r="341" ht="15.75">
      <c r="B341" s="52"/>
    </row>
    <row r="342" ht="15.75">
      <c r="B342" s="52"/>
    </row>
    <row r="343" ht="15.75">
      <c r="B343" s="52"/>
    </row>
    <row r="344" ht="15.75">
      <c r="B344" s="52"/>
    </row>
    <row r="345" ht="15.75">
      <c r="B345" s="52"/>
    </row>
    <row r="346" ht="15.75">
      <c r="B346" s="52"/>
    </row>
    <row r="347" ht="15.75">
      <c r="B347" s="52"/>
    </row>
    <row r="348" ht="15.75">
      <c r="B348" s="52"/>
    </row>
    <row r="349" ht="15.75">
      <c r="B349" s="52"/>
    </row>
    <row r="350" ht="15.75">
      <c r="B350" s="52"/>
    </row>
    <row r="351" ht="15.75">
      <c r="B351" s="52"/>
    </row>
    <row r="352" ht="15.75">
      <c r="B352" s="52"/>
    </row>
    <row r="353" ht="15.75">
      <c r="B353" s="52"/>
    </row>
    <row r="354" ht="15.75">
      <c r="B354" s="52"/>
    </row>
    <row r="355" ht="15.75">
      <c r="B355" s="52"/>
    </row>
    <row r="356" ht="15.75">
      <c r="B356" s="52"/>
    </row>
    <row r="357" ht="15.75">
      <c r="B357" s="52"/>
    </row>
    <row r="358" ht="15.75">
      <c r="B358" s="52"/>
    </row>
    <row r="359" ht="15.75">
      <c r="B359" s="52"/>
    </row>
    <row r="360" ht="15.75">
      <c r="B360" s="52"/>
    </row>
    <row r="361" ht="15.75">
      <c r="B361" s="52"/>
    </row>
    <row r="362" ht="15.75">
      <c r="B362" s="52"/>
    </row>
    <row r="363" ht="15.75">
      <c r="B363" s="52"/>
    </row>
    <row r="364" ht="15.75">
      <c r="B364" s="52"/>
    </row>
    <row r="365" ht="15.75">
      <c r="B365" s="52"/>
    </row>
    <row r="366" ht="15.75">
      <c r="B366" s="52"/>
    </row>
    <row r="367" ht="15.75">
      <c r="B367" s="52"/>
    </row>
    <row r="368" ht="15.75">
      <c r="B368" s="52"/>
    </row>
    <row r="369" ht="15.75">
      <c r="B369" s="52"/>
    </row>
    <row r="370" ht="15.75">
      <c r="B370" s="52"/>
    </row>
    <row r="371" ht="15.75">
      <c r="B371" s="52"/>
    </row>
    <row r="372" ht="15.75">
      <c r="B372" s="52"/>
    </row>
    <row r="373" ht="15.75">
      <c r="B373" s="52"/>
    </row>
    <row r="374" ht="15.75">
      <c r="B374" s="52"/>
    </row>
    <row r="375" ht="15.75">
      <c r="B375" s="52"/>
    </row>
    <row r="376" ht="15.75">
      <c r="B376" s="52"/>
    </row>
    <row r="377" ht="15.75">
      <c r="B377" s="52"/>
    </row>
    <row r="378" ht="15.75">
      <c r="B378" s="52"/>
    </row>
    <row r="379" ht="15.75">
      <c r="B379" s="52"/>
    </row>
    <row r="380" ht="15.75">
      <c r="B380" s="52"/>
    </row>
    <row r="381" ht="15.75">
      <c r="B381" s="52"/>
    </row>
    <row r="382" ht="15.75">
      <c r="B382" s="52"/>
    </row>
    <row r="383" ht="15.75">
      <c r="B383" s="52"/>
    </row>
    <row r="384" ht="15.75">
      <c r="B384" s="52"/>
    </row>
    <row r="385" ht="15.75">
      <c r="B385" s="52"/>
    </row>
    <row r="386" ht="15.75">
      <c r="B386" s="52"/>
    </row>
    <row r="387" ht="15.75">
      <c r="B387" s="52"/>
    </row>
    <row r="388" ht="15.75">
      <c r="B388" s="52"/>
    </row>
    <row r="389" ht="15.75">
      <c r="B389" s="52"/>
    </row>
    <row r="390" ht="15.75">
      <c r="B390" s="52"/>
    </row>
    <row r="391" ht="15.75">
      <c r="B391" s="52"/>
    </row>
    <row r="392" ht="15.75">
      <c r="B392" s="52"/>
    </row>
    <row r="393" ht="15.75">
      <c r="B393" s="52"/>
    </row>
    <row r="394" ht="15.75">
      <c r="B394" s="52"/>
    </row>
    <row r="395" ht="15.75">
      <c r="B395" s="52"/>
    </row>
    <row r="396" ht="15.75">
      <c r="B396" s="52"/>
    </row>
    <row r="397" ht="15.75">
      <c r="B397" s="52"/>
    </row>
    <row r="398" ht="15.75">
      <c r="B398" s="52"/>
    </row>
    <row r="399" ht="15.75">
      <c r="B399" s="52"/>
    </row>
    <row r="400" ht="15.75">
      <c r="B400" s="52"/>
    </row>
  </sheetData>
  <sheetProtection/>
  <mergeCells count="111">
    <mergeCell ref="A186:L186"/>
    <mergeCell ref="M186:P186"/>
    <mergeCell ref="S176:T176"/>
    <mergeCell ref="S182:T182"/>
    <mergeCell ref="Q176:R176"/>
    <mergeCell ref="Q186:T186"/>
    <mergeCell ref="Q182:R182"/>
    <mergeCell ref="Q177:R177"/>
    <mergeCell ref="Q184:R184"/>
    <mergeCell ref="Q178:R178"/>
    <mergeCell ref="V186:X186"/>
    <mergeCell ref="A119:B119"/>
    <mergeCell ref="A126:B126"/>
    <mergeCell ref="A127:B127"/>
    <mergeCell ref="U176:V176"/>
    <mergeCell ref="W176:X176"/>
    <mergeCell ref="W177:X177"/>
    <mergeCell ref="A182:L182"/>
    <mergeCell ref="W178:X178"/>
    <mergeCell ref="A157:Z157"/>
    <mergeCell ref="A185:L185"/>
    <mergeCell ref="Q180:T180"/>
    <mergeCell ref="U178:V178"/>
    <mergeCell ref="U177:V177"/>
    <mergeCell ref="A184:L184"/>
    <mergeCell ref="A183:L183"/>
    <mergeCell ref="M182:N182"/>
    <mergeCell ref="M183:N183"/>
    <mergeCell ref="S177:T177"/>
    <mergeCell ref="S178:T178"/>
    <mergeCell ref="O182:P182"/>
    <mergeCell ref="V180:X180"/>
    <mergeCell ref="O183:P183"/>
    <mergeCell ref="Q183:R183"/>
    <mergeCell ref="W184:X184"/>
    <mergeCell ref="S183:T183"/>
    <mergeCell ref="S184:T184"/>
    <mergeCell ref="U182:V182"/>
    <mergeCell ref="U184:V184"/>
    <mergeCell ref="W183:X183"/>
    <mergeCell ref="W182:X182"/>
    <mergeCell ref="U183:V183"/>
    <mergeCell ref="A173:B173"/>
    <mergeCell ref="A176:L176"/>
    <mergeCell ref="A177:L177"/>
    <mergeCell ref="A178:L178"/>
    <mergeCell ref="A179:L179"/>
    <mergeCell ref="A180:L180"/>
    <mergeCell ref="A175:L175"/>
    <mergeCell ref="M176:N176"/>
    <mergeCell ref="M177:N177"/>
    <mergeCell ref="A181:L181"/>
    <mergeCell ref="M180:P180"/>
    <mergeCell ref="O176:P176"/>
    <mergeCell ref="O177:P177"/>
    <mergeCell ref="A114:B114"/>
    <mergeCell ref="A168:Z168"/>
    <mergeCell ref="A129:Z129"/>
    <mergeCell ref="A51:Z51"/>
    <mergeCell ref="A50:Z50"/>
    <mergeCell ref="A115:B115"/>
    <mergeCell ref="A151:B151"/>
    <mergeCell ref="A166:B166"/>
    <mergeCell ref="A153:S153"/>
    <mergeCell ref="A161:Y161"/>
    <mergeCell ref="A117:Z117"/>
    <mergeCell ref="A24:B24"/>
    <mergeCell ref="A25:B25"/>
    <mergeCell ref="W9:X9"/>
    <mergeCell ref="Y9:Z9"/>
    <mergeCell ref="A27:Z27"/>
    <mergeCell ref="A47:B47"/>
    <mergeCell ref="A11:Z11"/>
    <mergeCell ref="A48:B48"/>
    <mergeCell ref="Q5:R5"/>
    <mergeCell ref="M4:P4"/>
    <mergeCell ref="Q4:T4"/>
    <mergeCell ref="H3:K3"/>
    <mergeCell ref="D4:D8"/>
    <mergeCell ref="K4:K8"/>
    <mergeCell ref="I4:I8"/>
    <mergeCell ref="F2:F8"/>
    <mergeCell ref="A10:Z10"/>
    <mergeCell ref="W5:X5"/>
    <mergeCell ref="Y5:Z5"/>
    <mergeCell ref="G2:L2"/>
    <mergeCell ref="M2:Z3"/>
    <mergeCell ref="M9:N9"/>
    <mergeCell ref="U9:V9"/>
    <mergeCell ref="L3:L8"/>
    <mergeCell ref="O5:P5"/>
    <mergeCell ref="C4:C8"/>
    <mergeCell ref="U5:V5"/>
    <mergeCell ref="M5:N5"/>
    <mergeCell ref="H4:H8"/>
    <mergeCell ref="J4:J8"/>
    <mergeCell ref="S9:T9"/>
    <mergeCell ref="S5:T5"/>
    <mergeCell ref="O9:P9"/>
    <mergeCell ref="Q9:R9"/>
    <mergeCell ref="G3:G8"/>
    <mergeCell ref="M187:P187"/>
    <mergeCell ref="Q187:T187"/>
    <mergeCell ref="U187:X187"/>
    <mergeCell ref="M188:X188"/>
    <mergeCell ref="A1:Z1"/>
    <mergeCell ref="A2:A8"/>
    <mergeCell ref="B2:B8"/>
    <mergeCell ref="C2:D3"/>
    <mergeCell ref="E2:E8"/>
    <mergeCell ref="U4:Z4"/>
  </mergeCells>
  <printOptions/>
  <pageMargins left="0.2362204724409449" right="0.2362204724409449" top="0.6692913385826772" bottom="0.6692913385826772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2014-06-25T06:29:17Z</cp:lastPrinted>
  <dcterms:created xsi:type="dcterms:W3CDTF">2003-06-23T04:55:14Z</dcterms:created>
  <dcterms:modified xsi:type="dcterms:W3CDTF">2016-07-07T08:37:24Z</dcterms:modified>
  <cp:category/>
  <cp:version/>
  <cp:contentType/>
  <cp:contentStatus/>
</cp:coreProperties>
</file>